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8205" windowHeight="5385" firstSheet="1" activeTab="9"/>
  </bookViews>
  <sheets>
    <sheet name="Sheet2" sheetId="20" r:id="rId1"/>
    <sheet name="Folha10" sheetId="10" r:id="rId2"/>
    <sheet name="Folha12" sheetId="12" r:id="rId3"/>
    <sheet name="Folha13" sheetId="13" r:id="rId4"/>
    <sheet name="Folha6" sheetId="6" r:id="rId5"/>
    <sheet name="Folha7" sheetId="7" r:id="rId6"/>
    <sheet name="Folha8" sheetId="8" r:id="rId7"/>
    <sheet name="Folha9" sheetId="9" r:id="rId8"/>
    <sheet name="Sheet1" sheetId="19" r:id="rId9"/>
    <sheet name="Folha17" sheetId="18" r:id="rId10"/>
    <sheet name="Folha15" sheetId="16" r:id="rId11"/>
    <sheet name="Sheet3" sheetId="21" r:id="rId12"/>
  </sheets>
  <definedNames>
    <definedName name="_xlnm._FilterDatabase" localSheetId="1" hidden="1">Folha10!$A$39:$G$63</definedName>
  </definedNames>
  <calcPr calcId="144525"/>
</workbook>
</file>

<file path=xl/calcChain.xml><?xml version="1.0" encoding="utf-8"?>
<calcChain xmlns="http://schemas.openxmlformats.org/spreadsheetml/2006/main">
  <c r="H25" i="19" l="1"/>
  <c r="J25" i="19"/>
  <c r="K25" i="19"/>
  <c r="J21" i="19"/>
  <c r="K21" i="19"/>
  <c r="J22" i="19"/>
  <c r="K22" i="19"/>
  <c r="J23" i="19"/>
  <c r="K23" i="19"/>
  <c r="J24" i="19"/>
  <c r="K24" i="19"/>
  <c r="H22" i="19"/>
  <c r="H23" i="19"/>
  <c r="H24" i="19"/>
  <c r="H21" i="19"/>
  <c r="G78" i="12" l="1"/>
  <c r="G79" i="12"/>
  <c r="G82" i="12"/>
  <c r="G88" i="12"/>
  <c r="G83" i="12"/>
  <c r="G86" i="12"/>
  <c r="G80" i="12"/>
  <c r="G81" i="12"/>
  <c r="G84" i="12"/>
  <c r="G85" i="12"/>
  <c r="G89" i="12"/>
  <c r="G90" i="12"/>
  <c r="G87" i="12"/>
  <c r="G94" i="12"/>
  <c r="G91" i="12"/>
  <c r="G92" i="12"/>
  <c r="G100" i="12"/>
  <c r="G93" i="12"/>
  <c r="G95" i="12"/>
  <c r="G96" i="12"/>
  <c r="G97" i="12"/>
  <c r="G98" i="12"/>
  <c r="G99" i="12"/>
  <c r="G101" i="12"/>
  <c r="G102" i="12"/>
  <c r="G103" i="12"/>
  <c r="G104" i="12"/>
  <c r="F78" i="12"/>
  <c r="F79" i="12"/>
  <c r="F82" i="12"/>
  <c r="F88" i="12"/>
  <c r="F83" i="12"/>
  <c r="F86" i="12"/>
  <c r="F80" i="12"/>
  <c r="F81" i="12"/>
  <c r="F84" i="12"/>
  <c r="F85" i="12"/>
  <c r="F89" i="12"/>
  <c r="F90" i="12"/>
  <c r="F87" i="12"/>
  <c r="F94" i="12"/>
  <c r="F91" i="12"/>
  <c r="F92" i="12"/>
  <c r="F100" i="12"/>
  <c r="F93" i="12"/>
  <c r="F95" i="12"/>
  <c r="F96" i="12"/>
  <c r="F97" i="12"/>
  <c r="F98" i="12"/>
  <c r="F99" i="12"/>
  <c r="F101" i="12"/>
  <c r="F102" i="12"/>
  <c r="F103" i="12"/>
  <c r="F104" i="12"/>
  <c r="G12" i="12"/>
  <c r="E15" i="12"/>
  <c r="J15" i="12"/>
  <c r="O15" i="12"/>
  <c r="T15" i="12"/>
  <c r="E16" i="12"/>
  <c r="J16" i="12"/>
  <c r="O16" i="12"/>
  <c r="T16" i="12"/>
  <c r="E17" i="12"/>
  <c r="J17" i="12"/>
  <c r="O17" i="12"/>
  <c r="T17" i="12"/>
  <c r="E18" i="12"/>
  <c r="J18" i="12"/>
  <c r="O18" i="12"/>
  <c r="T18" i="12"/>
  <c r="E19" i="12"/>
  <c r="J19" i="12"/>
  <c r="O19" i="12"/>
  <c r="T19" i="12"/>
  <c r="E20" i="12"/>
  <c r="J20" i="12"/>
  <c r="T20" i="12"/>
  <c r="E21" i="12"/>
  <c r="J21" i="12"/>
  <c r="T21" i="12"/>
  <c r="E22" i="12"/>
  <c r="J22" i="12"/>
  <c r="T22" i="12"/>
  <c r="E23" i="12"/>
  <c r="J23" i="12"/>
  <c r="T23" i="12"/>
  <c r="E24" i="12"/>
  <c r="J24" i="12"/>
  <c r="T24" i="12"/>
  <c r="E25" i="12"/>
  <c r="J25" i="12"/>
  <c r="T25" i="12"/>
  <c r="E26" i="12"/>
  <c r="J26" i="12"/>
  <c r="E27" i="12"/>
  <c r="J27" i="12"/>
  <c r="E28" i="12"/>
  <c r="J28" i="12"/>
  <c r="E29" i="12"/>
  <c r="J29" i="12"/>
  <c r="E30" i="12"/>
  <c r="J30" i="12"/>
  <c r="E31" i="12"/>
  <c r="J31" i="12"/>
  <c r="E32" i="12"/>
  <c r="J32" i="12"/>
  <c r="E33" i="12"/>
  <c r="J33" i="12"/>
  <c r="E34" i="12"/>
  <c r="J34" i="12"/>
  <c r="E35" i="12"/>
  <c r="E36" i="12"/>
  <c r="E37" i="12"/>
  <c r="E38" i="12"/>
  <c r="E39" i="12"/>
  <c r="E40" i="12"/>
  <c r="F44" i="12"/>
  <c r="G44" i="12"/>
  <c r="F45" i="12"/>
  <c r="G45" i="12"/>
  <c r="F51" i="12"/>
  <c r="G51" i="12"/>
  <c r="F50" i="12"/>
  <c r="G50" i="12"/>
  <c r="F46" i="12"/>
  <c r="G46" i="12"/>
  <c r="F48" i="12"/>
  <c r="G48" i="12"/>
  <c r="F52" i="12"/>
  <c r="G52" i="12"/>
  <c r="F47" i="12"/>
  <c r="G47" i="12"/>
  <c r="F49" i="12"/>
  <c r="G49" i="12"/>
  <c r="F54" i="12"/>
  <c r="G54" i="12"/>
  <c r="F55" i="12"/>
  <c r="G55" i="12"/>
  <c r="F56" i="12"/>
  <c r="G56" i="12"/>
  <c r="F53" i="12"/>
  <c r="G53" i="12"/>
  <c r="F57" i="12"/>
  <c r="G57" i="12"/>
  <c r="F59" i="12"/>
  <c r="G59" i="12"/>
  <c r="F61" i="12"/>
  <c r="G61" i="12"/>
  <c r="F58" i="12"/>
  <c r="G58" i="12"/>
  <c r="F62" i="12"/>
  <c r="G62" i="12"/>
  <c r="F63" i="12"/>
  <c r="G63" i="12"/>
  <c r="F64" i="12"/>
  <c r="G64" i="12"/>
  <c r="F60" i="12"/>
  <c r="G60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E16" i="13"/>
  <c r="J16" i="13"/>
  <c r="O16" i="13"/>
  <c r="T16" i="13"/>
  <c r="E17" i="13"/>
  <c r="J17" i="13"/>
  <c r="O17" i="13"/>
  <c r="T17" i="13"/>
  <c r="E18" i="13"/>
  <c r="J18" i="13"/>
  <c r="O18" i="13"/>
  <c r="T18" i="13"/>
  <c r="E19" i="13"/>
  <c r="J19" i="13"/>
  <c r="O19" i="13"/>
  <c r="T19" i="13"/>
  <c r="E20" i="13"/>
  <c r="J20" i="13"/>
  <c r="O20" i="13"/>
  <c r="T20" i="13"/>
  <c r="E21" i="13"/>
  <c r="J21" i="13"/>
  <c r="O21" i="13"/>
  <c r="T21" i="13"/>
  <c r="E22" i="13"/>
  <c r="J22" i="13"/>
  <c r="O22" i="13"/>
  <c r="T22" i="13"/>
  <c r="E23" i="13"/>
  <c r="J23" i="13"/>
  <c r="O23" i="13"/>
  <c r="T23" i="13"/>
  <c r="E24" i="13"/>
  <c r="J24" i="13"/>
  <c r="O24" i="13"/>
  <c r="T24" i="13"/>
  <c r="E25" i="13"/>
  <c r="J25" i="13"/>
  <c r="O25" i="13"/>
  <c r="T25" i="13"/>
  <c r="E26" i="13"/>
  <c r="J26" i="13"/>
  <c r="O26" i="13"/>
  <c r="T26" i="13"/>
  <c r="E27" i="13"/>
  <c r="J27" i="13"/>
  <c r="O27" i="13"/>
  <c r="T27" i="13"/>
  <c r="E28" i="13"/>
  <c r="J28" i="13"/>
  <c r="O28" i="13"/>
  <c r="T28" i="13"/>
  <c r="E29" i="13"/>
  <c r="J29" i="13"/>
  <c r="O29" i="13"/>
  <c r="T29" i="13"/>
  <c r="E30" i="13"/>
  <c r="J30" i="13"/>
  <c r="O30" i="13"/>
  <c r="T30" i="13"/>
  <c r="E31" i="13"/>
  <c r="J31" i="13"/>
  <c r="O31" i="13"/>
  <c r="T31" i="13"/>
  <c r="E32" i="13"/>
  <c r="J32" i="13"/>
  <c r="O32" i="13"/>
  <c r="T32" i="13"/>
  <c r="E33" i="13"/>
  <c r="J33" i="13"/>
  <c r="O33" i="13"/>
  <c r="T33" i="13"/>
  <c r="E34" i="13"/>
  <c r="J34" i="13"/>
  <c r="T34" i="13"/>
  <c r="E35" i="13"/>
  <c r="J35" i="13"/>
  <c r="T35" i="13"/>
  <c r="E36" i="13"/>
  <c r="J36" i="13"/>
  <c r="T36" i="13"/>
  <c r="E37" i="13"/>
  <c r="J37" i="13"/>
  <c r="T37" i="13"/>
  <c r="E38" i="13"/>
  <c r="J38" i="13"/>
  <c r="T38" i="13"/>
  <c r="E39" i="13"/>
  <c r="J39" i="13"/>
  <c r="T39" i="13"/>
  <c r="E40" i="13"/>
  <c r="J40" i="13"/>
  <c r="T40" i="13"/>
  <c r="E41" i="13"/>
  <c r="J41" i="13"/>
  <c r="T41" i="13"/>
  <c r="E42" i="13"/>
  <c r="J42" i="13"/>
  <c r="T42" i="13"/>
  <c r="E43" i="13"/>
  <c r="J43" i="13"/>
  <c r="E44" i="13"/>
  <c r="J44" i="13"/>
  <c r="E45" i="13"/>
  <c r="J45" i="13"/>
  <c r="E46" i="13"/>
  <c r="J46" i="13"/>
  <c r="E47" i="13"/>
  <c r="J47" i="13"/>
  <c r="E48" i="13"/>
  <c r="J48" i="13"/>
  <c r="E49" i="13"/>
  <c r="J49" i="13"/>
  <c r="E50" i="13"/>
  <c r="J50" i="13"/>
  <c r="E51" i="13"/>
  <c r="J51" i="13"/>
  <c r="E52" i="13"/>
  <c r="J52" i="13"/>
  <c r="E53" i="13"/>
  <c r="J53" i="13"/>
  <c r="E54" i="13"/>
  <c r="J54" i="13"/>
  <c r="E55" i="13"/>
  <c r="J55" i="13"/>
  <c r="E56" i="13"/>
  <c r="J56" i="13"/>
  <c r="E57" i="13"/>
  <c r="J57" i="13"/>
  <c r="E58" i="13"/>
  <c r="E59" i="13"/>
  <c r="F42" i="10"/>
  <c r="G42" i="10"/>
  <c r="F41" i="10"/>
  <c r="G41" i="10"/>
  <c r="F45" i="10"/>
  <c r="G45" i="10"/>
  <c r="F40" i="10"/>
  <c r="G40" i="10"/>
  <c r="F43" i="10"/>
  <c r="G43" i="10"/>
  <c r="F47" i="10"/>
  <c r="G47" i="10"/>
  <c r="F56" i="10"/>
  <c r="G56" i="10"/>
  <c r="F44" i="10"/>
  <c r="G44" i="10"/>
  <c r="F46" i="10"/>
  <c r="G46" i="10"/>
  <c r="F54" i="10"/>
  <c r="G54" i="10"/>
  <c r="F55" i="10"/>
  <c r="G55" i="10"/>
  <c r="F48" i="10"/>
  <c r="G48" i="10"/>
  <c r="F52" i="10"/>
  <c r="G52" i="10"/>
  <c r="F51" i="10"/>
  <c r="G51" i="10"/>
  <c r="F50" i="10"/>
  <c r="G50" i="10"/>
  <c r="F57" i="10"/>
  <c r="G57" i="10"/>
  <c r="F49" i="10"/>
  <c r="G49" i="10"/>
  <c r="F53" i="10"/>
  <c r="G53" i="10"/>
  <c r="F58" i="10"/>
  <c r="G58" i="10"/>
  <c r="F59" i="10"/>
  <c r="G59" i="10"/>
  <c r="F62" i="10"/>
  <c r="G62" i="10"/>
  <c r="F60" i="10"/>
  <c r="G60" i="10"/>
  <c r="F61" i="10"/>
  <c r="G61" i="10"/>
  <c r="F63" i="10"/>
  <c r="G63" i="10"/>
  <c r="T23" i="10"/>
  <c r="T24" i="10"/>
  <c r="T25" i="10"/>
  <c r="T21" i="10"/>
  <c r="T19" i="10"/>
  <c r="T29" i="10"/>
  <c r="T27" i="10"/>
  <c r="T30" i="10"/>
  <c r="T18" i="10"/>
  <c r="T17" i="10"/>
  <c r="T22" i="10"/>
  <c r="T26" i="10"/>
  <c r="T28" i="10"/>
  <c r="T16" i="10"/>
  <c r="T15" i="10"/>
  <c r="T31" i="10"/>
  <c r="T20" i="10"/>
  <c r="O21" i="10"/>
  <c r="O15" i="10"/>
  <c r="O20" i="10"/>
  <c r="O23" i="10"/>
  <c r="O16" i="10"/>
  <c r="O22" i="10"/>
  <c r="O26" i="10"/>
  <c r="O19" i="10"/>
  <c r="O17" i="10"/>
  <c r="O24" i="10"/>
  <c r="O25" i="10"/>
  <c r="O27" i="10"/>
  <c r="O28" i="10"/>
  <c r="O18" i="10"/>
  <c r="J28" i="10"/>
  <c r="J22" i="10"/>
  <c r="J26" i="10"/>
  <c r="J19" i="10"/>
  <c r="J33" i="10"/>
  <c r="J24" i="10"/>
  <c r="J27" i="10"/>
  <c r="J17" i="10"/>
  <c r="J35" i="10"/>
  <c r="J20" i="10"/>
  <c r="J23" i="10"/>
  <c r="J30" i="10"/>
  <c r="J25" i="10"/>
  <c r="J36" i="10"/>
  <c r="J21" i="10"/>
  <c r="J15" i="10"/>
  <c r="J32" i="10"/>
  <c r="J29" i="10"/>
  <c r="J16" i="10"/>
  <c r="J31" i="10"/>
  <c r="J18" i="10"/>
  <c r="J37" i="10"/>
  <c r="J34" i="10"/>
  <c r="E26" i="10"/>
  <c r="E25" i="10"/>
  <c r="E27" i="10"/>
  <c r="E18" i="10"/>
  <c r="E31" i="10"/>
  <c r="E23" i="10"/>
  <c r="E29" i="10"/>
  <c r="E32" i="10"/>
  <c r="E16" i="10"/>
  <c r="E17" i="10"/>
  <c r="E28" i="10"/>
  <c r="E19" i="10"/>
  <c r="E20" i="10"/>
  <c r="E24" i="10"/>
  <c r="E15" i="10"/>
  <c r="E30" i="10"/>
  <c r="E22" i="10"/>
  <c r="E33" i="10"/>
  <c r="E21" i="10"/>
</calcChain>
</file>

<file path=xl/sharedStrings.xml><?xml version="1.0" encoding="utf-8"?>
<sst xmlns="http://schemas.openxmlformats.org/spreadsheetml/2006/main" count="1147" uniqueCount="191">
  <si>
    <t>Source database</t>
  </si>
  <si>
    <t>Frequency</t>
  </si>
  <si>
    <t>Percent</t>
  </si>
  <si>
    <t>Valid Percent</t>
  </si>
  <si>
    <t>Cumulative Percent</t>
  </si>
  <si>
    <t>Portugal</t>
  </si>
  <si>
    <t>Valid</t>
  </si>
  <si>
    <t>Spain</t>
  </si>
  <si>
    <t>Netherlands</t>
  </si>
  <si>
    <t>Italy</t>
  </si>
  <si>
    <t>Total</t>
  </si>
  <si>
    <t>Missing</t>
  </si>
  <si>
    <t>Descriptives</t>
  </si>
  <si>
    <t>Dependent Variables=Maximum sentence applicable to the offences, in years (with fractional part)</t>
  </si>
  <si>
    <t xml:space="preserve"> </t>
  </si>
  <si>
    <t>Statistic</t>
  </si>
  <si>
    <t>Std. Error</t>
  </si>
  <si>
    <t>Mean</t>
  </si>
  <si>
    <t>95% Confidence Interval for Mean</t>
  </si>
  <si>
    <t>Lower Bound</t>
  </si>
  <si>
    <t>Upper Bound</t>
  </si>
  <si>
    <t>5% Trimmed Mean</t>
  </si>
  <si>
    <t>Median</t>
  </si>
  <si>
    <t>Variance</t>
  </si>
  <si>
    <t>Std. Deviation</t>
  </si>
  <si>
    <t>Minimum</t>
  </si>
  <si>
    <t>Maximum</t>
  </si>
  <si>
    <t>Range</t>
  </si>
  <si>
    <t>Interquartile Range</t>
  </si>
  <si>
    <t>Skewness</t>
  </si>
  <si>
    <t>Kurtosis</t>
  </si>
  <si>
    <t>Case Processing Summary</t>
  </si>
  <si>
    <t>Cases</t>
  </si>
  <si>
    <t>N</t>
  </si>
  <si>
    <t>Maximum sentence applicable to the offences, in years (with fractional part)</t>
  </si>
  <si>
    <t>Maximum sentence, issued warrants</t>
  </si>
  <si>
    <t>Sentence imposed on the offences, in years (with fractional part)</t>
  </si>
  <si>
    <t>Maximum sentence, received warrants</t>
  </si>
  <si>
    <t>Dependent Variables=Sentence imposed on the offences, in years (with fractional part)</t>
  </si>
  <si>
    <t>Percentiles</t>
  </si>
  <si>
    <t>5</t>
  </si>
  <si>
    <t>10</t>
  </si>
  <si>
    <t>25</t>
  </si>
  <si>
    <t>50</t>
  </si>
  <si>
    <t>75</t>
  </si>
  <si>
    <t>90</t>
  </si>
  <si>
    <t>95</t>
  </si>
  <si>
    <t>Weighted Average(Definition 1)</t>
  </si>
  <si>
    <t>.</t>
  </si>
  <si>
    <t>Tukey's Hinges</t>
  </si>
  <si>
    <t>Effective sentence, received warrants</t>
  </si>
  <si>
    <t>Effective sentence, issued warrants</t>
  </si>
  <si>
    <t>All offences, listed and non-listed, issued warrants</t>
  </si>
  <si>
    <t>$offences_all_issued Frequencies</t>
  </si>
  <si>
    <t>participation in a criminal organization</t>
  </si>
  <si>
    <t>trafficking in human beings</t>
  </si>
  <si>
    <t>sexual exploitation of children and child pornography</t>
  </si>
  <si>
    <t>illicit trafficking in narcotic drugs and other substances</t>
  </si>
  <si>
    <t>fraud, etc.</t>
  </si>
  <si>
    <t>laundering of the proceeds of crime</t>
  </si>
  <si>
    <t>counterfeiting of currency, including the euro</t>
  </si>
  <si>
    <t>facilitation of unauthorised entry and residence</t>
  </si>
  <si>
    <t>murder, grievous bodily injury</t>
  </si>
  <si>
    <t>kidnapping, illegal restraint and hostage-taking</t>
  </si>
  <si>
    <t>organised or armed robbery</t>
  </si>
  <si>
    <t>swindling</t>
  </si>
  <si>
    <t>racketeering and extorsion</t>
  </si>
  <si>
    <t>forgery of administrative documents and trafficking therein</t>
  </si>
  <si>
    <t>forgery of means of payment</t>
  </si>
  <si>
    <t>illicit trafficking in nuclear or radioactive materials</t>
  </si>
  <si>
    <t>rape</t>
  </si>
  <si>
    <t>arson</t>
  </si>
  <si>
    <t>simple bodily injury</t>
  </si>
  <si>
    <t>illegal possession of weapon</t>
  </si>
  <si>
    <t>illegal use of weapon</t>
  </si>
  <si>
    <t>road crimes</t>
  </si>
  <si>
    <t>theft (simple, qualified, use of vehicle)</t>
  </si>
  <si>
    <t>robbery (not organised or armed)</t>
  </si>
  <si>
    <t>threat, coertion, extorsion, blackmail</t>
  </si>
  <si>
    <t>damage to property</t>
  </si>
  <si>
    <t>crimes against justice and officers (prison escape and mutiny, false testimony, resistance to arrest, duress over officer, disobedience)</t>
  </si>
  <si>
    <t>crimes committed by officers</t>
  </si>
  <si>
    <t>pandering, exploitation of sexual labour</t>
  </si>
  <si>
    <t>abuse of means of payment</t>
  </si>
  <si>
    <t>use of forged document</t>
  </si>
  <si>
    <t>sexual offences against minors/children</t>
  </si>
  <si>
    <t>unauthorised entry, burglary</t>
  </si>
  <si>
    <t>profanation of corpse</t>
  </si>
  <si>
    <t>receiving, concealing, dealing with stolen or illegal goods</t>
  </si>
  <si>
    <t>illegal restraint, abduction</t>
  </si>
  <si>
    <t>abuse of trust</t>
  </si>
  <si>
    <t>crimes against honour</t>
  </si>
  <si>
    <t>violation of alimonial obligations</t>
  </si>
  <si>
    <t>use or exploitation of child beggars</t>
  </si>
  <si>
    <t>instigation to commit crime</t>
  </si>
  <si>
    <t>other crimes of common danger</t>
  </si>
  <si>
    <t>other crimes</t>
  </si>
  <si>
    <t>terrorism</t>
  </si>
  <si>
    <t>illicit trafficking in weapons, munitions and explosives</t>
  </si>
  <si>
    <t>corruption</t>
  </si>
  <si>
    <t>trafficking in stolen vehicles</t>
  </si>
  <si>
    <t>crimes within the jurisdiction of the International Criminal Court</t>
  </si>
  <si>
    <t>sabotage</t>
  </si>
  <si>
    <t>other sexual offences</t>
  </si>
  <si>
    <t>economic, tax- and management-related crimes</t>
  </si>
  <si>
    <t>% of all cases</t>
  </si>
  <si>
    <t>Case Summary</t>
  </si>
  <si>
    <t>$offences_all_issueda</t>
  </si>
  <si>
    <t>Coluna1</t>
  </si>
  <si>
    <t>Responses, N</t>
  </si>
  <si>
    <t>Responses, %</t>
  </si>
  <si>
    <t>% of Cases</t>
  </si>
  <si>
    <t>Listed offences, issued warrants</t>
  </si>
  <si>
    <t>$offencesa</t>
  </si>
  <si>
    <t>$offences Frequencies</t>
  </si>
  <si>
    <t>Non-listed offences, issued warrants</t>
  </si>
  <si>
    <t>1230</t>
  </si>
  <si>
    <t>100,0%</t>
  </si>
  <si>
    <t>175,0%</t>
  </si>
  <si>
    <t>250</t>
  </si>
  <si>
    <t>139,7%</t>
  </si>
  <si>
    <t>26</t>
  </si>
  <si>
    <t>144,4%</t>
  </si>
  <si>
    <t>147</t>
  </si>
  <si>
    <t>158,1%</t>
  </si>
  <si>
    <t>$other_offencesa</t>
  </si>
  <si>
    <t>136</t>
  </si>
  <si>
    <t>138,8%</t>
  </si>
  <si>
    <t>222</t>
  </si>
  <si>
    <t>123,3%</t>
  </si>
  <si>
    <t>4</t>
  </si>
  <si>
    <t>133,3%</t>
  </si>
  <si>
    <t>16</t>
  </si>
  <si>
    <t>123,1%</t>
  </si>
  <si>
    <t>Weighted average</t>
  </si>
  <si>
    <t>Simple Average</t>
  </si>
  <si>
    <t>economic, tax- and 
management-related crimes</t>
  </si>
  <si>
    <t>crimes against justice and officers</t>
  </si>
  <si>
    <t>receiving, concealing, dealing 
with stolen or illegal goods</t>
  </si>
  <si>
    <t>illicit trafficking in nuclear 
or radioactive materials</t>
  </si>
  <si>
    <t>sexual exploitation of children etc.</t>
  </si>
  <si>
    <t>illicit trafficking in weapons etc.</t>
  </si>
  <si>
    <t>kidnapping, etc.</t>
  </si>
  <si>
    <t>forgery of admin. documents etc.</t>
  </si>
  <si>
    <t>counterfeiting of currency, etc.</t>
  </si>
  <si>
    <t>illicit trafficking in narcotic drugs etc.</t>
  </si>
  <si>
    <t>facilitation of unauthorised entry etc.</t>
  </si>
  <si>
    <t>crimes within the jurisdiction of the ICC</t>
  </si>
  <si>
    <t>Duration of execution procedure, in days, received warrants</t>
  </si>
  <si>
    <t>Days between detention and surrender</t>
  </si>
  <si>
    <t>Dependent Variables=Days between detention and surrender</t>
  </si>
  <si>
    <t>M-Estimators</t>
  </si>
  <si>
    <t>Huber's M-Estimatora</t>
  </si>
  <si>
    <t>Tukey's Biweightb</t>
  </si>
  <si>
    <t>Hampel's M-Estimatorc</t>
  </si>
  <si>
    <t>Andrews' Waved</t>
  </si>
  <si>
    <t>was approved and executed</t>
  </si>
  <si>
    <t>was approved but not executed</t>
  </si>
  <si>
    <t>was forwarded and executed</t>
  </si>
  <si>
    <t>was refused</t>
  </si>
  <si>
    <t>was withdrawn</t>
  </si>
  <si>
    <t>Results, received warrants</t>
  </si>
  <si>
    <t>Result of the warrant</t>
  </si>
  <si>
    <t>Defendant consented to surrender * Defendant renounced to speciality rules Crosstabulation</t>
  </si>
  <si>
    <t>Defendant renounced to speciality rules</t>
  </si>
  <si>
    <t>No</t>
  </si>
  <si>
    <t>Yes</t>
  </si>
  <si>
    <t>Defendant consented to surrender</t>
  </si>
  <si>
    <t>Count</t>
  </si>
  <si>
    <t>% of Total</t>
  </si>
  <si>
    <t>Defendant consented to surrender * Defendant renounced to speciality rules</t>
  </si>
  <si>
    <t>Consent to surrender and renounciation to speciality rule, reveived warrants</t>
  </si>
  <si>
    <t>Neither</t>
  </si>
  <si>
    <t>Both</t>
  </si>
  <si>
    <t>Portugal (cases, %)</t>
  </si>
  <si>
    <t>n/a</t>
  </si>
  <si>
    <t>Renounced to speciality rules only</t>
  </si>
  <si>
    <t>Consented to surrender only</t>
  </si>
  <si>
    <t>Absolute numbers and percentages</t>
  </si>
  <si>
    <t>Absolute numbers only</t>
  </si>
  <si>
    <t>Percentages only</t>
  </si>
  <si>
    <t>Presence of listed and non-listed offences</t>
  </si>
  <si>
    <t>Issued or received</t>
  </si>
  <si>
    <t>Issued</t>
  </si>
  <si>
    <t>Listed offences only</t>
  </si>
  <si>
    <t>Non-listed offences only</t>
  </si>
  <si>
    <t>None</t>
  </si>
  <si>
    <t>Received</t>
  </si>
  <si>
    <t>Proportion of listed and non-listed offences, issued and received warrants</t>
  </si>
  <si>
    <t>Listed offences</t>
  </si>
  <si>
    <t>Non-listed offences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</si>
</sst>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0"/>
    <numFmt numFmtId="165" formatCode="####.0"/>
    <numFmt numFmtId="166" formatCode="0.0%"/>
    <numFmt numFmtId="167" formatCode="####.0000"/>
    <numFmt numFmtId="168" formatCode="####.00000"/>
    <numFmt numFmtId="169" formatCode="####.000"/>
    <numFmt numFmtId="170" formatCode="####.00"/>
    <numFmt numFmtId="171" formatCode="0.0"/>
  </numFmts>
  <fonts count="21">
    <font>
      <sz val="9"/>
      <color theme="1"/>
      <name val="Calibri"/>
      <family val="2"/>
      <scheme val="minor"/>
    </font>
    <font>
      <b/>
      <sz val="15"/>
      <color indexed="56"/>
      <name val="Calibri"/>
      <family val="2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sz val="9"/>
      <color indexed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3"/>
      <color indexed="56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</font>
    <font>
      <sz val="9"/>
      <color indexed="8"/>
      <name val="Calibri"/>
      <family val="2"/>
    </font>
    <font>
      <u/>
      <sz val="9"/>
      <color indexed="8"/>
      <name val="Calibri"/>
      <family val="2"/>
    </font>
    <font>
      <sz val="9"/>
      <name val="Calibri"/>
      <family val="2"/>
    </font>
    <font>
      <u/>
      <sz val="9"/>
      <color indexed="8"/>
      <name val="Calibri"/>
      <family val="2"/>
    </font>
    <font>
      <sz val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</borders>
  <cellStyleXfs count="16">
    <xf numFmtId="0" fontId="0" fillId="0" borderId="0"/>
    <xf numFmtId="0" fontId="17" fillId="0" borderId="64" applyNumberFormat="0" applyFill="0" applyAlignment="0" applyProtection="0"/>
    <xf numFmtId="0" fontId="18" fillId="0" borderId="65" applyNumberFormat="0" applyFill="0" applyAlignment="0" applyProtection="0"/>
    <xf numFmtId="0" fontId="19" fillId="0" borderId="66" applyNumberFormat="0" applyFill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/>
  </cellStyleXfs>
  <cellXfs count="750">
    <xf numFmtId="0" fontId="0" fillId="0" borderId="0" xfId="0"/>
    <xf numFmtId="0" fontId="17" fillId="0" borderId="64" xfId="1"/>
    <xf numFmtId="167" fontId="4" fillId="0" borderId="1" xfId="9" applyNumberFormat="1" applyFont="1" applyBorder="1" applyAlignment="1">
      <alignment horizontal="right" vertical="top"/>
    </xf>
    <xf numFmtId="168" fontId="4" fillId="0" borderId="2" xfId="9" applyNumberFormat="1" applyFont="1" applyBorder="1" applyAlignment="1">
      <alignment horizontal="right" vertical="top"/>
    </xf>
    <xf numFmtId="167" fontId="4" fillId="0" borderId="2" xfId="9" applyNumberFormat="1" applyFont="1" applyBorder="1" applyAlignment="1">
      <alignment horizontal="right" vertical="top"/>
    </xf>
    <xf numFmtId="168" fontId="4" fillId="0" borderId="3" xfId="9" applyNumberFormat="1" applyFont="1" applyBorder="1" applyAlignment="1">
      <alignment horizontal="right" vertical="top"/>
    </xf>
    <xf numFmtId="167" fontId="4" fillId="0" borderId="4" xfId="9" applyNumberFormat="1" applyFont="1" applyBorder="1" applyAlignment="1">
      <alignment horizontal="right" vertical="top"/>
    </xf>
    <xf numFmtId="0" fontId="2" fillId="0" borderId="5" xfId="9" applyBorder="1" applyAlignment="1">
      <alignment horizontal="center" vertical="center"/>
    </xf>
    <xf numFmtId="167" fontId="4" fillId="0" borderId="5" xfId="9" applyNumberFormat="1" applyFont="1" applyBorder="1" applyAlignment="1">
      <alignment horizontal="right" vertical="top"/>
    </xf>
    <xf numFmtId="0" fontId="2" fillId="0" borderId="6" xfId="9" applyBorder="1" applyAlignment="1">
      <alignment horizontal="center" vertical="center"/>
    </xf>
    <xf numFmtId="169" fontId="4" fillId="0" borderId="4" xfId="9" applyNumberFormat="1" applyFont="1" applyBorder="1" applyAlignment="1">
      <alignment horizontal="right" vertical="top"/>
    </xf>
    <xf numFmtId="169" fontId="4" fillId="0" borderId="5" xfId="9" applyNumberFormat="1" applyFont="1" applyBorder="1" applyAlignment="1">
      <alignment horizontal="right" vertical="top"/>
    </xf>
    <xf numFmtId="168" fontId="4" fillId="0" borderId="4" xfId="9" applyNumberFormat="1" applyFont="1" applyBorder="1" applyAlignment="1">
      <alignment horizontal="right" vertical="top"/>
    </xf>
    <xf numFmtId="168" fontId="4" fillId="0" borderId="5" xfId="9" applyNumberFormat="1" applyFont="1" applyBorder="1" applyAlignment="1">
      <alignment horizontal="right" vertical="top"/>
    </xf>
    <xf numFmtId="170" fontId="4" fillId="0" borderId="4" xfId="9" applyNumberFormat="1" applyFont="1" applyBorder="1" applyAlignment="1">
      <alignment horizontal="right" vertical="top"/>
    </xf>
    <xf numFmtId="170" fontId="4" fillId="0" borderId="5" xfId="9" applyNumberFormat="1" applyFont="1" applyBorder="1" applyAlignment="1">
      <alignment horizontal="right" vertical="top"/>
    </xf>
    <xf numFmtId="169" fontId="4" fillId="0" borderId="6" xfId="9" applyNumberFormat="1" applyFont="1" applyBorder="1" applyAlignment="1">
      <alignment horizontal="right" vertical="top"/>
    </xf>
    <xf numFmtId="169" fontId="4" fillId="0" borderId="37" xfId="9" applyNumberFormat="1" applyFont="1" applyBorder="1" applyAlignment="1">
      <alignment horizontal="right" vertical="top"/>
    </xf>
    <xf numFmtId="169" fontId="4" fillId="0" borderId="38" xfId="9" applyNumberFormat="1" applyFont="1" applyBorder="1" applyAlignment="1">
      <alignment horizontal="right" vertical="top"/>
    </xf>
    <xf numFmtId="169" fontId="4" fillId="0" borderId="39" xfId="9" applyNumberFormat="1" applyFont="1" applyBorder="1" applyAlignment="1">
      <alignment horizontal="right" vertical="top"/>
    </xf>
    <xf numFmtId="0" fontId="2" fillId="0" borderId="32" xfId="9" applyFont="1" applyBorder="1" applyAlignment="1">
      <alignment horizontal="center" vertical="center"/>
    </xf>
    <xf numFmtId="0" fontId="2" fillId="0" borderId="40" xfId="9" applyFont="1" applyBorder="1" applyAlignment="1">
      <alignment horizontal="center" vertical="center"/>
    </xf>
    <xf numFmtId="0" fontId="4" fillId="0" borderId="13" xfId="9" applyFont="1" applyBorder="1" applyAlignment="1">
      <alignment horizontal="center"/>
    </xf>
    <xf numFmtId="0" fontId="4" fillId="0" borderId="14" xfId="9" applyFont="1" applyBorder="1" applyAlignment="1">
      <alignment horizontal="center"/>
    </xf>
    <xf numFmtId="0" fontId="4" fillId="0" borderId="15" xfId="9" applyFont="1" applyBorder="1" applyAlignment="1">
      <alignment horizontal="center"/>
    </xf>
    <xf numFmtId="0" fontId="4" fillId="0" borderId="20" xfId="9" applyFont="1" applyBorder="1" applyAlignment="1">
      <alignment horizontal="left" vertical="top"/>
    </xf>
    <xf numFmtId="0" fontId="3" fillId="0" borderId="0" xfId="9" applyFont="1" applyBorder="1" applyAlignment="1">
      <alignment vertical="center"/>
    </xf>
    <xf numFmtId="0" fontId="2" fillId="0" borderId="0" xfId="9" applyFont="1" applyBorder="1" applyAlignment="1">
      <alignment vertical="center"/>
    </xf>
    <xf numFmtId="0" fontId="4" fillId="0" borderId="26" xfId="9" applyFont="1" applyBorder="1" applyAlignment="1"/>
    <xf numFmtId="0" fontId="2" fillId="0" borderId="26" xfId="9" applyFont="1" applyBorder="1" applyAlignment="1">
      <alignment vertical="center"/>
    </xf>
    <xf numFmtId="0" fontId="2" fillId="0" borderId="30" xfId="9" applyBorder="1" applyAlignment="1">
      <alignment vertical="center"/>
    </xf>
    <xf numFmtId="0" fontId="2" fillId="0" borderId="31" xfId="9" applyFont="1" applyBorder="1" applyAlignment="1">
      <alignment vertical="center"/>
    </xf>
    <xf numFmtId="0" fontId="2" fillId="0" borderId="19" xfId="9" applyFont="1" applyBorder="1" applyAlignment="1">
      <alignment vertical="center"/>
    </xf>
    <xf numFmtId="0" fontId="4" fillId="0" borderId="30" xfId="9" applyFont="1" applyBorder="1" applyAlignment="1"/>
    <xf numFmtId="0" fontId="2" fillId="0" borderId="32" xfId="9" applyFont="1" applyBorder="1" applyAlignment="1">
      <alignment vertical="center"/>
    </xf>
    <xf numFmtId="0" fontId="2" fillId="0" borderId="20" xfId="9" applyFont="1" applyBorder="1" applyAlignment="1">
      <alignment vertical="center"/>
    </xf>
    <xf numFmtId="0" fontId="4" fillId="0" borderId="33" xfId="9" applyFont="1" applyBorder="1" applyAlignment="1"/>
    <xf numFmtId="0" fontId="2" fillId="0" borderId="42" xfId="9" applyFont="1" applyBorder="1" applyAlignment="1">
      <alignment vertical="center"/>
    </xf>
    <xf numFmtId="0" fontId="4" fillId="0" borderId="43" xfId="9" applyFont="1" applyBorder="1" applyAlignment="1"/>
    <xf numFmtId="0" fontId="2" fillId="0" borderId="22" xfId="9" applyFont="1" applyBorder="1" applyAlignment="1">
      <alignment vertical="center"/>
    </xf>
    <xf numFmtId="0" fontId="2" fillId="0" borderId="40" xfId="9" applyFont="1" applyBorder="1" applyAlignment="1">
      <alignment vertical="center"/>
    </xf>
    <xf numFmtId="0" fontId="2" fillId="0" borderId="41" xfId="9" applyFont="1" applyBorder="1" applyAlignment="1">
      <alignment vertical="center"/>
    </xf>
    <xf numFmtId="0" fontId="4" fillId="0" borderId="31" xfId="9" applyFont="1" applyBorder="1" applyAlignment="1">
      <alignment vertical="top"/>
    </xf>
    <xf numFmtId="0" fontId="4" fillId="0" borderId="0" xfId="9" applyFont="1" applyBorder="1" applyAlignment="1">
      <alignment vertical="top"/>
    </xf>
    <xf numFmtId="0" fontId="4" fillId="0" borderId="26" xfId="9" applyFont="1" applyBorder="1" applyAlignment="1">
      <alignment vertical="top"/>
    </xf>
    <xf numFmtId="0" fontId="2" fillId="0" borderId="30" xfId="9" applyFont="1" applyBorder="1" applyAlignment="1">
      <alignment horizontal="center" vertical="center"/>
    </xf>
    <xf numFmtId="164" fontId="4" fillId="0" borderId="1" xfId="9" applyNumberFormat="1" applyFont="1" applyBorder="1" applyAlignment="1">
      <alignment horizontal="right" vertical="top"/>
    </xf>
    <xf numFmtId="165" fontId="4" fillId="0" borderId="2" xfId="9" applyNumberFormat="1" applyFont="1" applyBorder="1" applyAlignment="1">
      <alignment horizontal="right" vertical="top"/>
    </xf>
    <xf numFmtId="164" fontId="4" fillId="0" borderId="2" xfId="9" applyNumberFormat="1" applyFont="1" applyBorder="1" applyAlignment="1">
      <alignment horizontal="right" vertical="top"/>
    </xf>
    <xf numFmtId="165" fontId="4" fillId="0" borderId="3" xfId="9" applyNumberFormat="1" applyFont="1" applyBorder="1" applyAlignment="1">
      <alignment horizontal="right" vertical="top"/>
    </xf>
    <xf numFmtId="164" fontId="4" fillId="0" borderId="4" xfId="9" applyNumberFormat="1" applyFont="1" applyBorder="1" applyAlignment="1">
      <alignment horizontal="right" vertical="top"/>
    </xf>
    <xf numFmtId="165" fontId="4" fillId="0" borderId="5" xfId="9" applyNumberFormat="1" applyFont="1" applyBorder="1" applyAlignment="1">
      <alignment horizontal="right" vertical="top"/>
    </xf>
    <xf numFmtId="164" fontId="4" fillId="0" borderId="5" xfId="9" applyNumberFormat="1" applyFont="1" applyBorder="1" applyAlignment="1">
      <alignment horizontal="right" vertical="top"/>
    </xf>
    <xf numFmtId="165" fontId="4" fillId="0" borderId="6" xfId="9" applyNumberFormat="1" applyFont="1" applyBorder="1" applyAlignment="1">
      <alignment horizontal="right" vertical="top"/>
    </xf>
    <xf numFmtId="164" fontId="4" fillId="0" borderId="37" xfId="9" applyNumberFormat="1" applyFont="1" applyBorder="1" applyAlignment="1">
      <alignment horizontal="right" vertical="top"/>
    </xf>
    <xf numFmtId="165" fontId="4" fillId="0" borderId="38" xfId="9" applyNumberFormat="1" applyFont="1" applyBorder="1" applyAlignment="1">
      <alignment horizontal="right" vertical="top"/>
    </xf>
    <xf numFmtId="164" fontId="4" fillId="0" borderId="38" xfId="9" applyNumberFormat="1" applyFont="1" applyBorder="1" applyAlignment="1">
      <alignment horizontal="right" vertical="top"/>
    </xf>
    <xf numFmtId="165" fontId="4" fillId="0" borderId="39" xfId="9" applyNumberFormat="1" applyFont="1" applyBorder="1" applyAlignment="1">
      <alignment horizontal="right" vertical="top"/>
    </xf>
    <xf numFmtId="0" fontId="4" fillId="0" borderId="19" xfId="9" applyFont="1" applyBorder="1" applyAlignment="1">
      <alignment horizontal="left" vertical="top"/>
    </xf>
    <xf numFmtId="0" fontId="4" fillId="0" borderId="41" xfId="9" applyFont="1" applyBorder="1" applyAlignment="1">
      <alignment horizontal="left" vertical="top"/>
    </xf>
    <xf numFmtId="0" fontId="3" fillId="0" borderId="26" xfId="9" applyFont="1" applyBorder="1" applyAlignment="1">
      <alignment vertical="center"/>
    </xf>
    <xf numFmtId="0" fontId="4" fillId="0" borderId="44" xfId="9" applyFont="1" applyBorder="1" applyAlignment="1"/>
    <xf numFmtId="0" fontId="2" fillId="0" borderId="45" xfId="9" applyFont="1" applyBorder="1" applyAlignment="1">
      <alignment vertical="center"/>
    </xf>
    <xf numFmtId="0" fontId="2" fillId="0" borderId="46" xfId="9" applyFont="1" applyBorder="1" applyAlignment="1">
      <alignment vertical="center"/>
    </xf>
    <xf numFmtId="0" fontId="4" fillId="0" borderId="47" xfId="9" applyFont="1" applyBorder="1" applyAlignment="1"/>
    <xf numFmtId="0" fontId="2" fillId="0" borderId="48" xfId="9" applyFont="1" applyBorder="1" applyAlignment="1">
      <alignment vertical="center"/>
    </xf>
    <xf numFmtId="0" fontId="4" fillId="0" borderId="49" xfId="9" applyFont="1" applyBorder="1" applyAlignment="1"/>
    <xf numFmtId="0" fontId="2" fillId="0" borderId="50" xfId="9" applyFont="1" applyBorder="1" applyAlignment="1">
      <alignment vertical="center"/>
    </xf>
    <xf numFmtId="0" fontId="4" fillId="0" borderId="30" xfId="9" applyFont="1" applyBorder="1" applyAlignment="1">
      <alignment vertical="top"/>
    </xf>
    <xf numFmtId="0" fontId="2" fillId="0" borderId="31" xfId="9" applyBorder="1" applyAlignment="1">
      <alignment vertical="center"/>
    </xf>
    <xf numFmtId="0" fontId="2" fillId="0" borderId="30" xfId="10" applyFont="1" applyBorder="1" applyAlignment="1">
      <alignment horizontal="center" vertical="center"/>
    </xf>
    <xf numFmtId="0" fontId="2" fillId="0" borderId="32" xfId="10" applyFont="1" applyBorder="1" applyAlignment="1">
      <alignment horizontal="center" vertical="center"/>
    </xf>
    <xf numFmtId="0" fontId="2" fillId="0" borderId="40" xfId="10" applyFont="1" applyBorder="1" applyAlignment="1">
      <alignment horizontal="center" vertical="center"/>
    </xf>
    <xf numFmtId="164" fontId="4" fillId="0" borderId="1" xfId="10" applyNumberFormat="1" applyFont="1" applyBorder="1" applyAlignment="1">
      <alignment horizontal="right" vertical="top"/>
    </xf>
    <xf numFmtId="165" fontId="4" fillId="0" borderId="2" xfId="10" applyNumberFormat="1" applyFont="1" applyBorder="1" applyAlignment="1">
      <alignment horizontal="right" vertical="top"/>
    </xf>
    <xf numFmtId="164" fontId="4" fillId="0" borderId="2" xfId="10" applyNumberFormat="1" applyFont="1" applyBorder="1" applyAlignment="1">
      <alignment horizontal="right" vertical="top"/>
    </xf>
    <xf numFmtId="165" fontId="4" fillId="0" borderId="3" xfId="10" applyNumberFormat="1" applyFont="1" applyBorder="1" applyAlignment="1">
      <alignment horizontal="right" vertical="top"/>
    </xf>
    <xf numFmtId="164" fontId="4" fillId="0" borderId="4" xfId="10" applyNumberFormat="1" applyFont="1" applyBorder="1" applyAlignment="1">
      <alignment horizontal="right" vertical="top"/>
    </xf>
    <xf numFmtId="165" fontId="4" fillId="0" borderId="5" xfId="10" applyNumberFormat="1" applyFont="1" applyBorder="1" applyAlignment="1">
      <alignment horizontal="right" vertical="top"/>
    </xf>
    <xf numFmtId="164" fontId="4" fillId="0" borderId="5" xfId="10" applyNumberFormat="1" applyFont="1" applyBorder="1" applyAlignment="1">
      <alignment horizontal="right" vertical="top"/>
    </xf>
    <xf numFmtId="165" fontId="4" fillId="0" borderId="6" xfId="10" applyNumberFormat="1" applyFont="1" applyBorder="1" applyAlignment="1">
      <alignment horizontal="right" vertical="top"/>
    </xf>
    <xf numFmtId="164" fontId="4" fillId="0" borderId="37" xfId="10" applyNumberFormat="1" applyFont="1" applyBorder="1" applyAlignment="1">
      <alignment horizontal="right" vertical="top"/>
    </xf>
    <xf numFmtId="165" fontId="4" fillId="0" borderId="38" xfId="10" applyNumberFormat="1" applyFont="1" applyBorder="1" applyAlignment="1">
      <alignment horizontal="right" vertical="top"/>
    </xf>
    <xf numFmtId="164" fontId="4" fillId="0" borderId="38" xfId="10" applyNumberFormat="1" applyFont="1" applyBorder="1" applyAlignment="1">
      <alignment horizontal="right" vertical="top"/>
    </xf>
    <xf numFmtId="165" fontId="4" fillId="0" borderId="39" xfId="10" applyNumberFormat="1" applyFont="1" applyBorder="1" applyAlignment="1">
      <alignment horizontal="right" vertical="top"/>
    </xf>
    <xf numFmtId="0" fontId="4" fillId="0" borderId="13" xfId="10" applyFont="1" applyBorder="1" applyAlignment="1">
      <alignment horizontal="center"/>
    </xf>
    <xf numFmtId="0" fontId="4" fillId="0" borderId="14" xfId="10" applyFont="1" applyBorder="1" applyAlignment="1">
      <alignment horizontal="center"/>
    </xf>
    <xf numFmtId="0" fontId="4" fillId="0" borderId="15" xfId="10" applyFont="1" applyBorder="1" applyAlignment="1">
      <alignment horizontal="center"/>
    </xf>
    <xf numFmtId="0" fontId="4" fillId="0" borderId="19" xfId="10" applyFont="1" applyBorder="1" applyAlignment="1">
      <alignment horizontal="left" vertical="top"/>
    </xf>
    <xf numFmtId="0" fontId="4" fillId="0" borderId="20" xfId="10" applyFont="1" applyBorder="1" applyAlignment="1">
      <alignment horizontal="left" vertical="top"/>
    </xf>
    <xf numFmtId="0" fontId="4" fillId="0" borderId="41" xfId="10" applyFont="1" applyBorder="1" applyAlignment="1">
      <alignment horizontal="left" vertical="top"/>
    </xf>
    <xf numFmtId="0" fontId="3" fillId="0" borderId="26" xfId="10" applyFont="1" applyBorder="1" applyAlignment="1">
      <alignment vertical="center"/>
    </xf>
    <xf numFmtId="0" fontId="2" fillId="0" borderId="26" xfId="10" applyFont="1" applyBorder="1" applyAlignment="1">
      <alignment vertical="center"/>
    </xf>
    <xf numFmtId="0" fontId="4" fillId="0" borderId="31" xfId="10" applyFont="1" applyBorder="1" applyAlignment="1">
      <alignment vertical="top"/>
    </xf>
    <xf numFmtId="0" fontId="2" fillId="0" borderId="19" xfId="10" applyFont="1" applyBorder="1" applyAlignment="1">
      <alignment vertical="center"/>
    </xf>
    <xf numFmtId="0" fontId="4" fillId="0" borderId="44" xfId="10" applyFont="1" applyBorder="1" applyAlignment="1"/>
    <xf numFmtId="0" fontId="2" fillId="0" borderId="45" xfId="10" applyFont="1" applyBorder="1" applyAlignment="1">
      <alignment vertical="center"/>
    </xf>
    <xf numFmtId="0" fontId="2" fillId="0" borderId="46" xfId="10" applyFont="1" applyBorder="1" applyAlignment="1">
      <alignment vertical="center"/>
    </xf>
    <xf numFmtId="0" fontId="2" fillId="0" borderId="0" xfId="10" applyFont="1" applyBorder="1" applyAlignment="1">
      <alignment vertical="center"/>
    </xf>
    <xf numFmtId="0" fontId="2" fillId="0" borderId="20" xfId="10" applyFont="1" applyBorder="1" applyAlignment="1">
      <alignment vertical="center"/>
    </xf>
    <xf numFmtId="0" fontId="4" fillId="0" borderId="47" xfId="10" applyFont="1" applyBorder="1" applyAlignment="1"/>
    <xf numFmtId="0" fontId="2" fillId="0" borderId="48" xfId="10" applyFont="1" applyBorder="1" applyAlignment="1">
      <alignment vertical="center"/>
    </xf>
    <xf numFmtId="0" fontId="4" fillId="0" borderId="49" xfId="10" applyFont="1" applyBorder="1" applyAlignment="1"/>
    <xf numFmtId="0" fontId="2" fillId="0" borderId="50" xfId="10" applyFont="1" applyBorder="1" applyAlignment="1">
      <alignment vertical="center"/>
    </xf>
    <xf numFmtId="0" fontId="2" fillId="0" borderId="41" xfId="10" applyFont="1" applyBorder="1" applyAlignment="1">
      <alignment vertical="center"/>
    </xf>
    <xf numFmtId="0" fontId="4" fillId="0" borderId="30" xfId="10" applyFont="1" applyBorder="1" applyAlignment="1">
      <alignment vertical="top"/>
    </xf>
    <xf numFmtId="0" fontId="2" fillId="0" borderId="31" xfId="10" applyBorder="1" applyAlignment="1">
      <alignment vertical="center"/>
    </xf>
    <xf numFmtId="0" fontId="2" fillId="0" borderId="32" xfId="10" applyFont="1" applyBorder="1" applyAlignment="1">
      <alignment vertical="center"/>
    </xf>
    <xf numFmtId="0" fontId="2" fillId="0" borderId="40" xfId="10" applyFont="1" applyBorder="1" applyAlignment="1">
      <alignment vertical="center"/>
    </xf>
    <xf numFmtId="167" fontId="4" fillId="0" borderId="1" xfId="10" applyNumberFormat="1" applyFont="1" applyBorder="1" applyAlignment="1">
      <alignment horizontal="right" vertical="top"/>
    </xf>
    <xf numFmtId="168" fontId="4" fillId="0" borderId="2" xfId="10" applyNumberFormat="1" applyFont="1" applyBorder="1" applyAlignment="1">
      <alignment horizontal="right" vertical="top"/>
    </xf>
    <xf numFmtId="167" fontId="4" fillId="0" borderId="2" xfId="10" applyNumberFormat="1" applyFont="1" applyBorder="1" applyAlignment="1">
      <alignment horizontal="right" vertical="top"/>
    </xf>
    <xf numFmtId="168" fontId="4" fillId="0" borderId="3" xfId="10" applyNumberFormat="1" applyFont="1" applyBorder="1" applyAlignment="1">
      <alignment horizontal="right" vertical="top"/>
    </xf>
    <xf numFmtId="167" fontId="4" fillId="0" borderId="4" xfId="10" applyNumberFormat="1" applyFont="1" applyBorder="1" applyAlignment="1">
      <alignment horizontal="right" vertical="top"/>
    </xf>
    <xf numFmtId="0" fontId="2" fillId="0" borderId="5" xfId="10" applyBorder="1" applyAlignment="1">
      <alignment horizontal="center" vertical="center"/>
    </xf>
    <xf numFmtId="167" fontId="4" fillId="0" borderId="5" xfId="10" applyNumberFormat="1" applyFont="1" applyBorder="1" applyAlignment="1">
      <alignment horizontal="right" vertical="top"/>
    </xf>
    <xf numFmtId="0" fontId="2" fillId="0" borderId="6" xfId="10" applyBorder="1" applyAlignment="1">
      <alignment horizontal="center" vertical="center"/>
    </xf>
    <xf numFmtId="169" fontId="4" fillId="0" borderId="4" xfId="10" applyNumberFormat="1" applyFont="1" applyBorder="1" applyAlignment="1">
      <alignment horizontal="right" vertical="top"/>
    </xf>
    <xf numFmtId="169" fontId="4" fillId="0" borderId="5" xfId="10" applyNumberFormat="1" applyFont="1" applyBorder="1" applyAlignment="1">
      <alignment horizontal="right" vertical="top"/>
    </xf>
    <xf numFmtId="168" fontId="4" fillId="0" borderId="4" xfId="10" applyNumberFormat="1" applyFont="1" applyBorder="1" applyAlignment="1">
      <alignment horizontal="right" vertical="top"/>
    </xf>
    <xf numFmtId="168" fontId="4" fillId="0" borderId="5" xfId="10" applyNumberFormat="1" applyFont="1" applyBorder="1" applyAlignment="1">
      <alignment horizontal="right" vertical="top"/>
    </xf>
    <xf numFmtId="170" fontId="4" fillId="0" borderId="4" xfId="10" applyNumberFormat="1" applyFont="1" applyBorder="1" applyAlignment="1">
      <alignment horizontal="right" vertical="top"/>
    </xf>
    <xf numFmtId="170" fontId="4" fillId="0" borderId="5" xfId="10" applyNumberFormat="1" applyFont="1" applyBorder="1" applyAlignment="1">
      <alignment horizontal="right" vertical="top"/>
    </xf>
    <xf numFmtId="169" fontId="4" fillId="0" borderId="6" xfId="10" applyNumberFormat="1" applyFont="1" applyBorder="1" applyAlignment="1">
      <alignment horizontal="right" vertical="top"/>
    </xf>
    <xf numFmtId="169" fontId="4" fillId="0" borderId="37" xfId="10" applyNumberFormat="1" applyFont="1" applyBorder="1" applyAlignment="1">
      <alignment horizontal="right" vertical="top"/>
    </xf>
    <xf numFmtId="169" fontId="4" fillId="0" borderId="38" xfId="10" applyNumberFormat="1" applyFont="1" applyBorder="1" applyAlignment="1">
      <alignment horizontal="right" vertical="top"/>
    </xf>
    <xf numFmtId="169" fontId="4" fillId="0" borderId="39" xfId="10" applyNumberFormat="1" applyFont="1" applyBorder="1" applyAlignment="1">
      <alignment horizontal="right" vertical="top"/>
    </xf>
    <xf numFmtId="0" fontId="3" fillId="0" borderId="0" xfId="10" applyFont="1" applyBorder="1" applyAlignment="1">
      <alignment vertical="center"/>
    </xf>
    <xf numFmtId="0" fontId="4" fillId="0" borderId="26" xfId="10" applyFont="1" applyBorder="1" applyAlignment="1"/>
    <xf numFmtId="0" fontId="2" fillId="0" borderId="30" xfId="10" applyBorder="1" applyAlignment="1">
      <alignment vertical="center"/>
    </xf>
    <xf numFmtId="0" fontId="2" fillId="0" borderId="31" xfId="10" applyFont="1" applyBorder="1" applyAlignment="1">
      <alignment vertical="center"/>
    </xf>
    <xf numFmtId="0" fontId="4" fillId="0" borderId="30" xfId="10" applyFont="1" applyBorder="1" applyAlignment="1"/>
    <xf numFmtId="0" fontId="4" fillId="0" borderId="33" xfId="10" applyFont="1" applyBorder="1" applyAlignment="1"/>
    <xf numFmtId="0" fontId="2" fillId="0" borderId="42" xfId="10" applyFont="1" applyBorder="1" applyAlignment="1">
      <alignment vertical="center"/>
    </xf>
    <xf numFmtId="0" fontId="4" fillId="0" borderId="43" xfId="10" applyFont="1" applyBorder="1" applyAlignment="1"/>
    <xf numFmtId="0" fontId="2" fillId="0" borderId="22" xfId="10" applyFont="1" applyBorder="1" applyAlignment="1">
      <alignment vertical="center"/>
    </xf>
    <xf numFmtId="0" fontId="4" fillId="0" borderId="0" xfId="10" applyFont="1" applyBorder="1" applyAlignment="1">
      <alignment vertical="top"/>
    </xf>
    <xf numFmtId="0" fontId="4" fillId="0" borderId="26" xfId="10" applyFont="1" applyBorder="1" applyAlignment="1">
      <alignment vertical="top"/>
    </xf>
    <xf numFmtId="0" fontId="2" fillId="0" borderId="31" xfId="10" applyFont="1" applyBorder="1" applyAlignment="1">
      <alignment horizontal="center" vertical="center"/>
    </xf>
    <xf numFmtId="0" fontId="2" fillId="0" borderId="26" xfId="10" applyFont="1" applyBorder="1" applyAlignment="1">
      <alignment horizontal="center" vertical="center"/>
    </xf>
    <xf numFmtId="167" fontId="4" fillId="0" borderId="3" xfId="10" applyNumberFormat="1" applyFont="1" applyBorder="1" applyAlignment="1">
      <alignment horizontal="right" vertical="top"/>
    </xf>
    <xf numFmtId="167" fontId="4" fillId="0" borderId="6" xfId="10" applyNumberFormat="1" applyFont="1" applyBorder="1" applyAlignment="1">
      <alignment horizontal="right" vertical="top"/>
    </xf>
    <xf numFmtId="167" fontId="4" fillId="0" borderId="7" xfId="10" applyNumberFormat="1" applyFont="1" applyBorder="1" applyAlignment="1">
      <alignment horizontal="right" vertical="top"/>
    </xf>
    <xf numFmtId="167" fontId="4" fillId="0" borderId="8" xfId="10" applyNumberFormat="1" applyFont="1" applyBorder="1" applyAlignment="1">
      <alignment horizontal="right" vertical="top"/>
    </xf>
    <xf numFmtId="167" fontId="4" fillId="0" borderId="9" xfId="10" applyNumberFormat="1" applyFont="1" applyBorder="1" applyAlignment="1">
      <alignment horizontal="right" vertical="top"/>
    </xf>
    <xf numFmtId="0" fontId="2" fillId="0" borderId="10" xfId="10" applyBorder="1" applyAlignment="1">
      <alignment horizontal="center" vertical="center"/>
    </xf>
    <xf numFmtId="0" fontId="2" fillId="0" borderId="11" xfId="10" applyBorder="1" applyAlignment="1">
      <alignment horizontal="center" vertical="center"/>
    </xf>
    <xf numFmtId="167" fontId="4" fillId="0" borderId="11" xfId="10" applyNumberFormat="1" applyFont="1" applyBorder="1" applyAlignment="1">
      <alignment horizontal="right" vertical="top"/>
    </xf>
    <xf numFmtId="0" fontId="2" fillId="0" borderId="12" xfId="10" applyBorder="1" applyAlignment="1">
      <alignment horizontal="center" vertical="center"/>
    </xf>
    <xf numFmtId="0" fontId="2" fillId="0" borderId="4" xfId="10" applyBorder="1" applyAlignment="1">
      <alignment horizontal="center" vertical="center"/>
    </xf>
    <xf numFmtId="0" fontId="2" fillId="0" borderId="37" xfId="10" applyBorder="1" applyAlignment="1">
      <alignment horizontal="center" vertical="center"/>
    </xf>
    <xf numFmtId="0" fontId="2" fillId="0" borderId="38" xfId="10" applyBorder="1" applyAlignment="1">
      <alignment horizontal="center" vertical="center"/>
    </xf>
    <xf numFmtId="167" fontId="4" fillId="0" borderId="38" xfId="10" applyNumberFormat="1" applyFont="1" applyBorder="1" applyAlignment="1">
      <alignment horizontal="right" vertical="top"/>
    </xf>
    <xf numFmtId="0" fontId="2" fillId="0" borderId="39" xfId="10" applyBorder="1" applyAlignment="1">
      <alignment horizontal="center" vertical="center"/>
    </xf>
    <xf numFmtId="0" fontId="4" fillId="0" borderId="6" xfId="10" applyFont="1" applyBorder="1" applyAlignment="1">
      <alignment horizontal="right" vertical="top"/>
    </xf>
    <xf numFmtId="0" fontId="4" fillId="0" borderId="22" xfId="10" applyFont="1" applyBorder="1" applyAlignment="1">
      <alignment horizontal="left" vertical="top"/>
    </xf>
    <xf numFmtId="0" fontId="4" fillId="0" borderId="21" xfId="10" applyFont="1" applyBorder="1" applyAlignment="1">
      <alignment horizontal="left" vertical="top"/>
    </xf>
    <xf numFmtId="0" fontId="2" fillId="0" borderId="33" xfId="10" applyFont="1" applyBorder="1" applyAlignment="1">
      <alignment vertical="center"/>
    </xf>
    <xf numFmtId="0" fontId="2" fillId="0" borderId="34" xfId="10" applyFont="1" applyBorder="1" applyAlignment="1">
      <alignment vertical="center"/>
    </xf>
    <xf numFmtId="0" fontId="4" fillId="0" borderId="35" xfId="10" applyFont="1" applyBorder="1" applyAlignment="1">
      <alignment vertical="top"/>
    </xf>
    <xf numFmtId="0" fontId="4" fillId="0" borderId="36" xfId="10" applyFont="1" applyBorder="1" applyAlignment="1">
      <alignment vertical="top"/>
    </xf>
    <xf numFmtId="0" fontId="2" fillId="0" borderId="36" xfId="10" applyBorder="1" applyAlignment="1">
      <alignment vertical="center"/>
    </xf>
    <xf numFmtId="0" fontId="2" fillId="0" borderId="30" xfId="11" applyFont="1" applyBorder="1" applyAlignment="1">
      <alignment horizontal="center" vertical="center"/>
    </xf>
    <xf numFmtId="0" fontId="2" fillId="0" borderId="32" xfId="11" applyFont="1" applyBorder="1" applyAlignment="1">
      <alignment horizontal="center" vertical="center"/>
    </xf>
    <xf numFmtId="0" fontId="2" fillId="0" borderId="40" xfId="11" applyFont="1" applyBorder="1" applyAlignment="1">
      <alignment horizontal="center" vertical="center"/>
    </xf>
    <xf numFmtId="164" fontId="4" fillId="0" borderId="1" xfId="11" applyNumberFormat="1" applyFont="1" applyBorder="1" applyAlignment="1">
      <alignment horizontal="right" vertical="top"/>
    </xf>
    <xf numFmtId="165" fontId="4" fillId="0" borderId="2" xfId="11" applyNumberFormat="1" applyFont="1" applyBorder="1" applyAlignment="1">
      <alignment horizontal="right" vertical="top"/>
    </xf>
    <xf numFmtId="164" fontId="4" fillId="0" borderId="2" xfId="11" applyNumberFormat="1" applyFont="1" applyBorder="1" applyAlignment="1">
      <alignment horizontal="right" vertical="top"/>
    </xf>
    <xf numFmtId="165" fontId="4" fillId="0" borderId="3" xfId="11" applyNumberFormat="1" applyFont="1" applyBorder="1" applyAlignment="1">
      <alignment horizontal="right" vertical="top"/>
    </xf>
    <xf numFmtId="164" fontId="4" fillId="0" borderId="4" xfId="11" applyNumberFormat="1" applyFont="1" applyBorder="1" applyAlignment="1">
      <alignment horizontal="right" vertical="top"/>
    </xf>
    <xf numFmtId="165" fontId="4" fillId="0" borderId="5" xfId="11" applyNumberFormat="1" applyFont="1" applyBorder="1" applyAlignment="1">
      <alignment horizontal="right" vertical="top"/>
    </xf>
    <xf numFmtId="164" fontId="4" fillId="0" borderId="5" xfId="11" applyNumberFormat="1" applyFont="1" applyBorder="1" applyAlignment="1">
      <alignment horizontal="right" vertical="top"/>
    </xf>
    <xf numFmtId="165" fontId="4" fillId="0" borderId="6" xfId="11" applyNumberFormat="1" applyFont="1" applyBorder="1" applyAlignment="1">
      <alignment horizontal="right" vertical="top"/>
    </xf>
    <xf numFmtId="164" fontId="4" fillId="0" borderId="37" xfId="11" applyNumberFormat="1" applyFont="1" applyBorder="1" applyAlignment="1">
      <alignment horizontal="right" vertical="top"/>
    </xf>
    <xf numFmtId="165" fontId="4" fillId="0" borderId="38" xfId="11" applyNumberFormat="1" applyFont="1" applyBorder="1" applyAlignment="1">
      <alignment horizontal="right" vertical="top"/>
    </xf>
    <xf numFmtId="164" fontId="4" fillId="0" borderId="38" xfId="11" applyNumberFormat="1" applyFont="1" applyBorder="1" applyAlignment="1">
      <alignment horizontal="right" vertical="top"/>
    </xf>
    <xf numFmtId="165" fontId="4" fillId="0" borderId="39" xfId="11" applyNumberFormat="1" applyFont="1" applyBorder="1" applyAlignment="1">
      <alignment horizontal="right" vertical="top"/>
    </xf>
    <xf numFmtId="0" fontId="4" fillId="0" borderId="13" xfId="11" applyFont="1" applyBorder="1" applyAlignment="1">
      <alignment horizontal="center"/>
    </xf>
    <xf numFmtId="0" fontId="4" fillId="0" borderId="14" xfId="11" applyFont="1" applyBorder="1" applyAlignment="1">
      <alignment horizontal="center"/>
    </xf>
    <xf numFmtId="0" fontId="4" fillId="0" borderId="15" xfId="11" applyFont="1" applyBorder="1" applyAlignment="1">
      <alignment horizontal="center"/>
    </xf>
    <xf numFmtId="0" fontId="4" fillId="0" borderId="19" xfId="11" applyFont="1" applyBorder="1" applyAlignment="1">
      <alignment horizontal="left" vertical="top"/>
    </xf>
    <xf numFmtId="0" fontId="4" fillId="0" borderId="20" xfId="11" applyFont="1" applyBorder="1" applyAlignment="1">
      <alignment horizontal="left" vertical="top"/>
    </xf>
    <xf numFmtId="0" fontId="4" fillId="0" borderId="41" xfId="11" applyFont="1" applyBorder="1" applyAlignment="1">
      <alignment horizontal="left" vertical="top"/>
    </xf>
    <xf numFmtId="0" fontId="3" fillId="0" borderId="26" xfId="11" applyFont="1" applyBorder="1" applyAlignment="1">
      <alignment vertical="center"/>
    </xf>
    <xf numFmtId="0" fontId="2" fillId="0" borderId="26" xfId="11" applyFont="1" applyBorder="1" applyAlignment="1">
      <alignment vertical="center"/>
    </xf>
    <xf numFmtId="0" fontId="4" fillId="0" borderId="31" xfId="11" applyFont="1" applyBorder="1" applyAlignment="1">
      <alignment vertical="top"/>
    </xf>
    <xf numFmtId="0" fontId="2" fillId="0" borderId="19" xfId="11" applyFont="1" applyBorder="1" applyAlignment="1">
      <alignment vertical="center"/>
    </xf>
    <xf numFmtId="0" fontId="4" fillId="0" borderId="44" xfId="11" applyFont="1" applyBorder="1" applyAlignment="1"/>
    <xf numFmtId="0" fontId="2" fillId="0" borderId="45" xfId="11" applyFont="1" applyBorder="1" applyAlignment="1">
      <alignment vertical="center"/>
    </xf>
    <xf numFmtId="0" fontId="2" fillId="0" borderId="46" xfId="11" applyFont="1" applyBorder="1" applyAlignment="1">
      <alignment vertical="center"/>
    </xf>
    <xf numFmtId="0" fontId="2" fillId="0" borderId="0" xfId="11" applyFont="1" applyBorder="1" applyAlignment="1">
      <alignment vertical="center"/>
    </xf>
    <xf numFmtId="0" fontId="2" fillId="0" borderId="20" xfId="11" applyFont="1" applyBorder="1" applyAlignment="1">
      <alignment vertical="center"/>
    </xf>
    <xf numFmtId="0" fontId="4" fillId="0" borderId="47" xfId="11" applyFont="1" applyBorder="1" applyAlignment="1"/>
    <xf numFmtId="0" fontId="2" fillId="0" borderId="48" xfId="11" applyFont="1" applyBorder="1" applyAlignment="1">
      <alignment vertical="center"/>
    </xf>
    <xf numFmtId="0" fontId="4" fillId="0" borderId="49" xfId="11" applyFont="1" applyBorder="1" applyAlignment="1"/>
    <xf numFmtId="0" fontId="2" fillId="0" borderId="50" xfId="11" applyFont="1" applyBorder="1" applyAlignment="1">
      <alignment vertical="center"/>
    </xf>
    <xf numFmtId="0" fontId="2" fillId="0" borderId="41" xfId="11" applyFont="1" applyBorder="1" applyAlignment="1">
      <alignment vertical="center"/>
    </xf>
    <xf numFmtId="0" fontId="4" fillId="0" borderId="30" xfId="11" applyFont="1" applyBorder="1" applyAlignment="1">
      <alignment vertical="top"/>
    </xf>
    <xf numFmtId="0" fontId="2" fillId="0" borderId="31" xfId="11" applyBorder="1" applyAlignment="1">
      <alignment vertical="center"/>
    </xf>
    <xf numFmtId="0" fontId="2" fillId="0" borderId="32" xfId="11" applyFont="1" applyBorder="1" applyAlignment="1">
      <alignment vertical="center"/>
    </xf>
    <xf numFmtId="0" fontId="2" fillId="0" borderId="40" xfId="11" applyFont="1" applyBorder="1" applyAlignment="1">
      <alignment vertical="center"/>
    </xf>
    <xf numFmtId="0" fontId="2" fillId="0" borderId="0" xfId="11" applyFont="1" applyBorder="1" applyAlignment="1">
      <alignment horizontal="center" vertical="center"/>
    </xf>
    <xf numFmtId="167" fontId="4" fillId="0" borderId="1" xfId="11" applyNumberFormat="1" applyFont="1" applyBorder="1" applyAlignment="1">
      <alignment horizontal="right" vertical="top"/>
    </xf>
    <xf numFmtId="168" fontId="4" fillId="0" borderId="2" xfId="11" applyNumberFormat="1" applyFont="1" applyBorder="1" applyAlignment="1">
      <alignment horizontal="right" vertical="top"/>
    </xf>
    <xf numFmtId="167" fontId="4" fillId="0" borderId="2" xfId="11" applyNumberFormat="1" applyFont="1" applyBorder="1" applyAlignment="1">
      <alignment horizontal="right" vertical="top"/>
    </xf>
    <xf numFmtId="168" fontId="4" fillId="0" borderId="3" xfId="11" applyNumberFormat="1" applyFont="1" applyBorder="1" applyAlignment="1">
      <alignment horizontal="right" vertical="top"/>
    </xf>
    <xf numFmtId="167" fontId="4" fillId="0" borderId="4" xfId="11" applyNumberFormat="1" applyFont="1" applyBorder="1" applyAlignment="1">
      <alignment horizontal="right" vertical="top"/>
    </xf>
    <xf numFmtId="0" fontId="2" fillId="0" borderId="5" xfId="11" applyBorder="1" applyAlignment="1">
      <alignment horizontal="center" vertical="center"/>
    </xf>
    <xf numFmtId="167" fontId="4" fillId="0" borderId="5" xfId="11" applyNumberFormat="1" applyFont="1" applyBorder="1" applyAlignment="1">
      <alignment horizontal="right" vertical="top"/>
    </xf>
    <xf numFmtId="0" fontId="2" fillId="0" borderId="6" xfId="11" applyBorder="1" applyAlignment="1">
      <alignment horizontal="center" vertical="center"/>
    </xf>
    <xf numFmtId="169" fontId="4" fillId="0" borderId="4" xfId="11" applyNumberFormat="1" applyFont="1" applyBorder="1" applyAlignment="1">
      <alignment horizontal="right" vertical="top"/>
    </xf>
    <xf numFmtId="169" fontId="4" fillId="0" borderId="5" xfId="11" applyNumberFormat="1" applyFont="1" applyBorder="1" applyAlignment="1">
      <alignment horizontal="right" vertical="top"/>
    </xf>
    <xf numFmtId="168" fontId="4" fillId="0" borderId="4" xfId="11" applyNumberFormat="1" applyFont="1" applyBorder="1" applyAlignment="1">
      <alignment horizontal="right" vertical="top"/>
    </xf>
    <xf numFmtId="168" fontId="4" fillId="0" borderId="5" xfId="11" applyNumberFormat="1" applyFont="1" applyBorder="1" applyAlignment="1">
      <alignment horizontal="right" vertical="top"/>
    </xf>
    <xf numFmtId="170" fontId="4" fillId="0" borderId="4" xfId="11" applyNumberFormat="1" applyFont="1" applyBorder="1" applyAlignment="1">
      <alignment horizontal="right" vertical="top"/>
    </xf>
    <xf numFmtId="170" fontId="4" fillId="0" borderId="5" xfId="11" applyNumberFormat="1" applyFont="1" applyBorder="1" applyAlignment="1">
      <alignment horizontal="right" vertical="top"/>
    </xf>
    <xf numFmtId="169" fontId="4" fillId="0" borderId="6" xfId="11" applyNumberFormat="1" applyFont="1" applyBorder="1" applyAlignment="1">
      <alignment horizontal="right" vertical="top"/>
    </xf>
    <xf numFmtId="169" fontId="4" fillId="0" borderId="37" xfId="11" applyNumberFormat="1" applyFont="1" applyBorder="1" applyAlignment="1">
      <alignment horizontal="right" vertical="top"/>
    </xf>
    <xf numFmtId="169" fontId="4" fillId="0" borderId="38" xfId="11" applyNumberFormat="1" applyFont="1" applyBorder="1" applyAlignment="1">
      <alignment horizontal="right" vertical="top"/>
    </xf>
    <xf numFmtId="169" fontId="4" fillId="0" borderId="39" xfId="11" applyNumberFormat="1" applyFont="1" applyBorder="1" applyAlignment="1">
      <alignment horizontal="right" vertical="top"/>
    </xf>
    <xf numFmtId="0" fontId="2" fillId="0" borderId="31" xfId="11" applyFont="1" applyBorder="1" applyAlignment="1">
      <alignment vertical="center"/>
    </xf>
    <xf numFmtId="0" fontId="2" fillId="0" borderId="42" xfId="11" applyFont="1" applyBorder="1" applyAlignment="1">
      <alignment vertical="center"/>
    </xf>
    <xf numFmtId="0" fontId="2" fillId="0" borderId="22" xfId="11" applyFont="1" applyBorder="1" applyAlignment="1">
      <alignment vertical="center"/>
    </xf>
    <xf numFmtId="0" fontId="3" fillId="0" borderId="0" xfId="11" applyFont="1" applyBorder="1" applyAlignment="1">
      <alignment vertical="center"/>
    </xf>
    <xf numFmtId="0" fontId="4" fillId="0" borderId="26" xfId="11" applyFont="1" applyBorder="1" applyAlignment="1"/>
    <xf numFmtId="0" fontId="2" fillId="0" borderId="30" xfId="11" applyBorder="1" applyAlignment="1">
      <alignment vertical="center"/>
    </xf>
    <xf numFmtId="0" fontId="4" fillId="0" borderId="30" xfId="11" applyFont="1" applyBorder="1" applyAlignment="1"/>
    <xf numFmtId="0" fontId="4" fillId="0" borderId="33" xfId="11" applyFont="1" applyBorder="1" applyAlignment="1"/>
    <xf numFmtId="0" fontId="4" fillId="0" borderId="43" xfId="11" applyFont="1" applyBorder="1" applyAlignment="1"/>
    <xf numFmtId="0" fontId="4" fillId="0" borderId="0" xfId="11" applyFont="1" applyBorder="1" applyAlignment="1">
      <alignment vertical="top"/>
    </xf>
    <xf numFmtId="0" fontId="4" fillId="0" borderId="26" xfId="11" applyFont="1" applyBorder="1" applyAlignment="1">
      <alignment vertical="top"/>
    </xf>
    <xf numFmtId="0" fontId="2" fillId="0" borderId="2" xfId="11" applyBorder="1" applyAlignment="1">
      <alignment horizontal="center" vertical="center"/>
    </xf>
    <xf numFmtId="0" fontId="2" fillId="0" borderId="3" xfId="11" applyBorder="1" applyAlignment="1">
      <alignment horizontal="center" vertical="center"/>
    </xf>
    <xf numFmtId="167" fontId="4" fillId="0" borderId="6" xfId="11" applyNumberFormat="1" applyFont="1" applyBorder="1" applyAlignment="1">
      <alignment horizontal="right" vertical="top"/>
    </xf>
    <xf numFmtId="167" fontId="4" fillId="0" borderId="37" xfId="11" applyNumberFormat="1" applyFont="1" applyBorder="1" applyAlignment="1">
      <alignment horizontal="right" vertical="top"/>
    </xf>
    <xf numFmtId="167" fontId="4" fillId="0" borderId="38" xfId="11" applyNumberFormat="1" applyFont="1" applyBorder="1" applyAlignment="1">
      <alignment horizontal="right" vertical="top"/>
    </xf>
    <xf numFmtId="0" fontId="2" fillId="0" borderId="38" xfId="11" applyBorder="1" applyAlignment="1">
      <alignment horizontal="center" vertical="center"/>
    </xf>
    <xf numFmtId="0" fontId="2" fillId="0" borderId="39" xfId="11" applyBorder="1" applyAlignment="1">
      <alignment horizontal="center" vertical="center"/>
    </xf>
    <xf numFmtId="0" fontId="2" fillId="0" borderId="0" xfId="11" applyAlignment="1"/>
    <xf numFmtId="0" fontId="2" fillId="0" borderId="51" xfId="11" applyFont="1" applyBorder="1" applyAlignment="1">
      <alignment vertical="center"/>
    </xf>
    <xf numFmtId="0" fontId="4" fillId="0" borderId="52" xfId="11" applyFont="1" applyBorder="1" applyAlignment="1"/>
    <xf numFmtId="0" fontId="2" fillId="0" borderId="53" xfId="11" applyFont="1" applyBorder="1" applyAlignment="1">
      <alignment vertical="center"/>
    </xf>
    <xf numFmtId="0" fontId="2" fillId="0" borderId="30" xfId="12" applyFont="1" applyBorder="1" applyAlignment="1">
      <alignment horizontal="center" vertical="center"/>
    </xf>
    <xf numFmtId="0" fontId="2" fillId="0" borderId="32" xfId="12" applyFont="1" applyBorder="1" applyAlignment="1">
      <alignment horizontal="center" vertical="center"/>
    </xf>
    <xf numFmtId="0" fontId="2" fillId="0" borderId="40" xfId="12" applyFont="1" applyBorder="1" applyAlignment="1">
      <alignment horizontal="center" vertical="center"/>
    </xf>
    <xf numFmtId="164" fontId="4" fillId="0" borderId="1" xfId="12" applyNumberFormat="1" applyFont="1" applyBorder="1" applyAlignment="1">
      <alignment horizontal="right" vertical="top"/>
    </xf>
    <xf numFmtId="165" fontId="4" fillId="0" borderId="2" xfId="12" applyNumberFormat="1" applyFont="1" applyBorder="1" applyAlignment="1">
      <alignment horizontal="right" vertical="top"/>
    </xf>
    <xf numFmtId="164" fontId="4" fillId="0" borderId="2" xfId="12" applyNumberFormat="1" applyFont="1" applyBorder="1" applyAlignment="1">
      <alignment horizontal="right" vertical="top"/>
    </xf>
    <xf numFmtId="165" fontId="4" fillId="0" borderId="3" xfId="12" applyNumberFormat="1" applyFont="1" applyBorder="1" applyAlignment="1">
      <alignment horizontal="right" vertical="top"/>
    </xf>
    <xf numFmtId="164" fontId="4" fillId="0" borderId="4" xfId="12" applyNumberFormat="1" applyFont="1" applyBorder="1" applyAlignment="1">
      <alignment horizontal="right" vertical="top"/>
    </xf>
    <xf numFmtId="165" fontId="4" fillId="0" borderId="5" xfId="12" applyNumberFormat="1" applyFont="1" applyBorder="1" applyAlignment="1">
      <alignment horizontal="right" vertical="top"/>
    </xf>
    <xf numFmtId="164" fontId="4" fillId="0" borderId="5" xfId="12" applyNumberFormat="1" applyFont="1" applyBorder="1" applyAlignment="1">
      <alignment horizontal="right" vertical="top"/>
    </xf>
    <xf numFmtId="165" fontId="4" fillId="0" borderId="6" xfId="12" applyNumberFormat="1" applyFont="1" applyBorder="1" applyAlignment="1">
      <alignment horizontal="right" vertical="top"/>
    </xf>
    <xf numFmtId="164" fontId="4" fillId="0" borderId="37" xfId="12" applyNumberFormat="1" applyFont="1" applyBorder="1" applyAlignment="1">
      <alignment horizontal="right" vertical="top"/>
    </xf>
    <xf numFmtId="165" fontId="4" fillId="0" borderId="38" xfId="12" applyNumberFormat="1" applyFont="1" applyBorder="1" applyAlignment="1">
      <alignment horizontal="right" vertical="top"/>
    </xf>
    <xf numFmtId="164" fontId="4" fillId="0" borderId="38" xfId="12" applyNumberFormat="1" applyFont="1" applyBorder="1" applyAlignment="1">
      <alignment horizontal="right" vertical="top"/>
    </xf>
    <xf numFmtId="165" fontId="4" fillId="0" borderId="39" xfId="12" applyNumberFormat="1" applyFont="1" applyBorder="1" applyAlignment="1">
      <alignment horizontal="right" vertical="top"/>
    </xf>
    <xf numFmtId="0" fontId="4" fillId="0" borderId="13" xfId="12" applyFont="1" applyBorder="1" applyAlignment="1">
      <alignment horizontal="center"/>
    </xf>
    <xf numFmtId="0" fontId="4" fillId="0" borderId="14" xfId="12" applyFont="1" applyBorder="1" applyAlignment="1">
      <alignment horizontal="center"/>
    </xf>
    <xf numFmtId="0" fontId="4" fillId="0" borderId="15" xfId="12" applyFont="1" applyBorder="1" applyAlignment="1">
      <alignment horizontal="center"/>
    </xf>
    <xf numFmtId="0" fontId="4" fillId="0" borderId="19" xfId="12" applyFont="1" applyBorder="1" applyAlignment="1">
      <alignment horizontal="left" vertical="top"/>
    </xf>
    <xf numFmtId="0" fontId="4" fillId="0" borderId="20" xfId="12" applyFont="1" applyBorder="1" applyAlignment="1">
      <alignment horizontal="left" vertical="top"/>
    </xf>
    <xf numFmtId="0" fontId="4" fillId="0" borderId="41" xfId="12" applyFont="1" applyBorder="1" applyAlignment="1">
      <alignment horizontal="left" vertical="top"/>
    </xf>
    <xf numFmtId="0" fontId="3" fillId="0" borderId="26" xfId="12" applyFont="1" applyBorder="1" applyAlignment="1">
      <alignment vertical="center"/>
    </xf>
    <xf numFmtId="0" fontId="2" fillId="0" borderId="26" xfId="12" applyFont="1" applyBorder="1" applyAlignment="1">
      <alignment vertical="center"/>
    </xf>
    <xf numFmtId="0" fontId="4" fillId="0" borderId="31" xfId="12" applyFont="1" applyBorder="1" applyAlignment="1">
      <alignment vertical="top"/>
    </xf>
    <xf numFmtId="0" fontId="2" fillId="0" borderId="19" xfId="12" applyFont="1" applyBorder="1" applyAlignment="1">
      <alignment vertical="center"/>
    </xf>
    <xf numFmtId="0" fontId="4" fillId="0" borderId="44" xfId="12" applyFont="1" applyBorder="1" applyAlignment="1"/>
    <xf numFmtId="0" fontId="2" fillId="0" borderId="45" xfId="12" applyFont="1" applyBorder="1" applyAlignment="1">
      <alignment vertical="center"/>
    </xf>
    <xf numFmtId="0" fontId="2" fillId="0" borderId="46" xfId="12" applyFont="1" applyBorder="1" applyAlignment="1">
      <alignment vertical="center"/>
    </xf>
    <xf numFmtId="0" fontId="2" fillId="0" borderId="0" xfId="12" applyFont="1" applyBorder="1" applyAlignment="1">
      <alignment vertical="center"/>
    </xf>
    <xf numFmtId="0" fontId="2" fillId="0" borderId="20" xfId="12" applyFont="1" applyBorder="1" applyAlignment="1">
      <alignment vertical="center"/>
    </xf>
    <xf numFmtId="0" fontId="4" fillId="0" borderId="47" xfId="12" applyFont="1" applyBorder="1" applyAlignment="1"/>
    <xf numFmtId="0" fontId="2" fillId="0" borderId="48" xfId="12" applyFont="1" applyBorder="1" applyAlignment="1">
      <alignment vertical="center"/>
    </xf>
    <xf numFmtId="0" fontId="4" fillId="0" borderId="49" xfId="12" applyFont="1" applyBorder="1" applyAlignment="1"/>
    <xf numFmtId="0" fontId="2" fillId="0" borderId="50" xfId="12" applyFont="1" applyBorder="1" applyAlignment="1">
      <alignment vertical="center"/>
    </xf>
    <xf numFmtId="0" fontId="2" fillId="0" borderId="41" xfId="12" applyFont="1" applyBorder="1" applyAlignment="1">
      <alignment vertical="center"/>
    </xf>
    <xf numFmtId="0" fontId="4" fillId="0" borderId="30" xfId="12" applyFont="1" applyBorder="1" applyAlignment="1">
      <alignment vertical="top"/>
    </xf>
    <xf numFmtId="0" fontId="2" fillId="0" borderId="31" xfId="12" applyBorder="1" applyAlignment="1">
      <alignment vertical="center"/>
    </xf>
    <xf numFmtId="0" fontId="2" fillId="0" borderId="32" xfId="12" applyFont="1" applyBorder="1" applyAlignment="1">
      <alignment vertical="center"/>
    </xf>
    <xf numFmtId="0" fontId="2" fillId="0" borderId="40" xfId="12" applyFont="1" applyBorder="1" applyAlignment="1">
      <alignment vertical="center"/>
    </xf>
    <xf numFmtId="0" fontId="2" fillId="0" borderId="0" xfId="12" applyFont="1" applyBorder="1" applyAlignment="1">
      <alignment horizontal="center" vertical="center"/>
    </xf>
    <xf numFmtId="167" fontId="4" fillId="0" borderId="1" xfId="12" applyNumberFormat="1" applyFont="1" applyBorder="1" applyAlignment="1">
      <alignment horizontal="right" vertical="top"/>
    </xf>
    <xf numFmtId="168" fontId="4" fillId="0" borderId="2" xfId="12" applyNumberFormat="1" applyFont="1" applyBorder="1" applyAlignment="1">
      <alignment horizontal="right" vertical="top"/>
    </xf>
    <xf numFmtId="167" fontId="4" fillId="0" borderId="2" xfId="12" applyNumberFormat="1" applyFont="1" applyBorder="1" applyAlignment="1">
      <alignment horizontal="right" vertical="top"/>
    </xf>
    <xf numFmtId="168" fontId="4" fillId="0" borderId="3" xfId="12" applyNumberFormat="1" applyFont="1" applyBorder="1" applyAlignment="1">
      <alignment horizontal="right" vertical="top"/>
    </xf>
    <xf numFmtId="167" fontId="4" fillId="0" borderId="4" xfId="12" applyNumberFormat="1" applyFont="1" applyBorder="1" applyAlignment="1">
      <alignment horizontal="right" vertical="top"/>
    </xf>
    <xf numFmtId="0" fontId="2" fillId="0" borderId="5" xfId="12" applyBorder="1" applyAlignment="1">
      <alignment horizontal="center" vertical="center"/>
    </xf>
    <xf numFmtId="167" fontId="4" fillId="0" borderId="5" xfId="12" applyNumberFormat="1" applyFont="1" applyBorder="1" applyAlignment="1">
      <alignment horizontal="right" vertical="top"/>
    </xf>
    <xf numFmtId="0" fontId="2" fillId="0" borderId="6" xfId="12" applyBorder="1" applyAlignment="1">
      <alignment horizontal="center" vertical="center"/>
    </xf>
    <xf numFmtId="169" fontId="4" fillId="0" borderId="4" xfId="12" applyNumberFormat="1" applyFont="1" applyBorder="1" applyAlignment="1">
      <alignment horizontal="right" vertical="top"/>
    </xf>
    <xf numFmtId="169" fontId="4" fillId="0" borderId="5" xfId="12" applyNumberFormat="1" applyFont="1" applyBorder="1" applyAlignment="1">
      <alignment horizontal="right" vertical="top"/>
    </xf>
    <xf numFmtId="168" fontId="4" fillId="0" borderId="4" xfId="12" applyNumberFormat="1" applyFont="1" applyBorder="1" applyAlignment="1">
      <alignment horizontal="right" vertical="top"/>
    </xf>
    <xf numFmtId="168" fontId="4" fillId="0" borderId="5" xfId="12" applyNumberFormat="1" applyFont="1" applyBorder="1" applyAlignment="1">
      <alignment horizontal="right" vertical="top"/>
    </xf>
    <xf numFmtId="170" fontId="4" fillId="0" borderId="4" xfId="12" applyNumberFormat="1" applyFont="1" applyBorder="1" applyAlignment="1">
      <alignment horizontal="right" vertical="top"/>
    </xf>
    <xf numFmtId="170" fontId="4" fillId="0" borderId="5" xfId="12" applyNumberFormat="1" applyFont="1" applyBorder="1" applyAlignment="1">
      <alignment horizontal="right" vertical="top"/>
    </xf>
    <xf numFmtId="169" fontId="4" fillId="0" borderId="6" xfId="12" applyNumberFormat="1" applyFont="1" applyBorder="1" applyAlignment="1">
      <alignment horizontal="right" vertical="top"/>
    </xf>
    <xf numFmtId="169" fontId="4" fillId="0" borderId="37" xfId="12" applyNumberFormat="1" applyFont="1" applyBorder="1" applyAlignment="1">
      <alignment horizontal="right" vertical="top"/>
    </xf>
    <xf numFmtId="169" fontId="4" fillId="0" borderId="38" xfId="12" applyNumberFormat="1" applyFont="1" applyBorder="1" applyAlignment="1">
      <alignment horizontal="right" vertical="top"/>
    </xf>
    <xf numFmtId="169" fontId="4" fillId="0" borderId="39" xfId="12" applyNumberFormat="1" applyFont="1" applyBorder="1" applyAlignment="1">
      <alignment horizontal="right" vertical="top"/>
    </xf>
    <xf numFmtId="0" fontId="3" fillId="0" borderId="0" xfId="12" applyFont="1" applyBorder="1" applyAlignment="1">
      <alignment vertical="center"/>
    </xf>
    <xf numFmtId="0" fontId="4" fillId="0" borderId="26" xfId="12" applyFont="1" applyBorder="1" applyAlignment="1"/>
    <xf numFmtId="0" fontId="2" fillId="0" borderId="30" xfId="12" applyBorder="1" applyAlignment="1">
      <alignment vertical="center"/>
    </xf>
    <xf numFmtId="0" fontId="2" fillId="0" borderId="31" xfId="12" applyFont="1" applyBorder="1" applyAlignment="1">
      <alignment vertical="center"/>
    </xf>
    <xf numFmtId="0" fontId="4" fillId="0" borderId="30" xfId="12" applyFont="1" applyBorder="1" applyAlignment="1"/>
    <xf numFmtId="0" fontId="4" fillId="0" borderId="33" xfId="12" applyFont="1" applyBorder="1" applyAlignment="1"/>
    <xf numFmtId="0" fontId="2" fillId="0" borderId="42" xfId="12" applyFont="1" applyBorder="1" applyAlignment="1">
      <alignment vertical="center"/>
    </xf>
    <xf numFmtId="0" fontId="4" fillId="0" borderId="43" xfId="12" applyFont="1" applyBorder="1" applyAlignment="1"/>
    <xf numFmtId="0" fontId="2" fillId="0" borderId="22" xfId="12" applyFont="1" applyBorder="1" applyAlignment="1">
      <alignment vertical="center"/>
    </xf>
    <xf numFmtId="0" fontId="4" fillId="0" borderId="0" xfId="12" applyFont="1" applyBorder="1" applyAlignment="1">
      <alignment vertical="top"/>
    </xf>
    <xf numFmtId="0" fontId="4" fillId="0" borderId="26" xfId="12" applyFont="1" applyBorder="1" applyAlignment="1">
      <alignment vertical="top"/>
    </xf>
    <xf numFmtId="0" fontId="2" fillId="0" borderId="2" xfId="12" applyBorder="1" applyAlignment="1">
      <alignment horizontal="center" vertical="center"/>
    </xf>
    <xf numFmtId="0" fontId="2" fillId="0" borderId="3" xfId="12" applyBorder="1" applyAlignment="1">
      <alignment horizontal="center" vertical="center"/>
    </xf>
    <xf numFmtId="167" fontId="4" fillId="0" borderId="6" xfId="12" applyNumberFormat="1" applyFont="1" applyBorder="1" applyAlignment="1">
      <alignment horizontal="right" vertical="top"/>
    </xf>
    <xf numFmtId="167" fontId="4" fillId="0" borderId="37" xfId="12" applyNumberFormat="1" applyFont="1" applyBorder="1" applyAlignment="1">
      <alignment horizontal="right" vertical="top"/>
    </xf>
    <xf numFmtId="167" fontId="4" fillId="0" borderId="38" xfId="12" applyNumberFormat="1" applyFont="1" applyBorder="1" applyAlignment="1">
      <alignment horizontal="right" vertical="top"/>
    </xf>
    <xf numFmtId="0" fontId="2" fillId="0" borderId="38" xfId="12" applyBorder="1" applyAlignment="1">
      <alignment horizontal="center" vertical="center"/>
    </xf>
    <xf numFmtId="0" fontId="2" fillId="0" borderId="39" xfId="12" applyBorder="1" applyAlignment="1">
      <alignment horizontal="center" vertical="center"/>
    </xf>
    <xf numFmtId="0" fontId="2" fillId="0" borderId="54" xfId="12" applyFont="1" applyBorder="1" applyAlignment="1">
      <alignment vertical="center"/>
    </xf>
    <xf numFmtId="0" fontId="2" fillId="0" borderId="34" xfId="12" applyFont="1" applyBorder="1" applyAlignment="1">
      <alignment vertical="center"/>
    </xf>
    <xf numFmtId="0" fontId="2" fillId="0" borderId="0" xfId="12" applyAlignment="1"/>
    <xf numFmtId="0" fontId="4" fillId="0" borderId="55" xfId="12" applyFont="1" applyBorder="1" applyAlignment="1"/>
    <xf numFmtId="0" fontId="2" fillId="0" borderId="0" xfId="4" applyAlignment="1"/>
    <xf numFmtId="0" fontId="3" fillId="0" borderId="26" xfId="4" applyFont="1" applyBorder="1" applyAlignment="1">
      <alignment vertical="center"/>
    </xf>
    <xf numFmtId="0" fontId="2" fillId="0" borderId="26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0" fillId="0" borderId="0" xfId="0" applyFont="1"/>
    <xf numFmtId="0" fontId="1" fillId="0" borderId="64" xfId="1" applyFont="1"/>
    <xf numFmtId="0" fontId="5" fillId="0" borderId="0" xfId="0" applyFont="1"/>
    <xf numFmtId="0" fontId="8" fillId="0" borderId="65" xfId="2" applyFont="1"/>
    <xf numFmtId="0" fontId="10" fillId="0" borderId="26" xfId="4" applyFont="1" applyBorder="1" applyAlignment="1">
      <alignment vertical="center"/>
    </xf>
    <xf numFmtId="0" fontId="11" fillId="0" borderId="26" xfId="4" applyFont="1" applyBorder="1" applyAlignment="1">
      <alignment vertical="center"/>
    </xf>
    <xf numFmtId="0" fontId="12" fillId="0" borderId="30" xfId="4" applyFont="1" applyBorder="1" applyAlignment="1">
      <alignment vertical="top"/>
    </xf>
    <xf numFmtId="0" fontId="11" fillId="0" borderId="19" xfId="4" applyFont="1" applyBorder="1" applyAlignment="1">
      <alignment vertical="center"/>
    </xf>
    <xf numFmtId="0" fontId="12" fillId="0" borderId="44" xfId="4" applyFont="1" applyBorder="1" applyAlignment="1"/>
    <xf numFmtId="0" fontId="11" fillId="0" borderId="45" xfId="4" applyFont="1" applyBorder="1" applyAlignment="1">
      <alignment vertical="center"/>
    </xf>
    <xf numFmtId="0" fontId="11" fillId="0" borderId="46" xfId="4" applyFont="1" applyBorder="1" applyAlignment="1">
      <alignment vertical="center"/>
    </xf>
    <xf numFmtId="0" fontId="11" fillId="0" borderId="32" xfId="4" applyFont="1" applyBorder="1" applyAlignment="1">
      <alignment vertical="center"/>
    </xf>
    <xf numFmtId="0" fontId="11" fillId="0" borderId="20" xfId="4" applyFont="1" applyBorder="1" applyAlignment="1">
      <alignment vertical="center"/>
    </xf>
    <xf numFmtId="0" fontId="12" fillId="0" borderId="47" xfId="4" applyFont="1" applyBorder="1" applyAlignment="1"/>
    <xf numFmtId="0" fontId="11" fillId="0" borderId="48" xfId="4" applyFont="1" applyBorder="1" applyAlignment="1">
      <alignment vertical="center"/>
    </xf>
    <xf numFmtId="0" fontId="12" fillId="0" borderId="49" xfId="4" applyFont="1" applyBorder="1" applyAlignment="1"/>
    <xf numFmtId="0" fontId="11" fillId="0" borderId="50" xfId="4" applyFont="1" applyBorder="1" applyAlignment="1">
      <alignment vertical="center"/>
    </xf>
    <xf numFmtId="0" fontId="11" fillId="0" borderId="40" xfId="4" applyFont="1" applyBorder="1" applyAlignment="1">
      <alignment vertical="center"/>
    </xf>
    <xf numFmtId="0" fontId="11" fillId="0" borderId="41" xfId="4" applyFont="1" applyBorder="1" applyAlignment="1">
      <alignment vertical="center"/>
    </xf>
    <xf numFmtId="0" fontId="12" fillId="0" borderId="13" xfId="4" applyFont="1" applyBorder="1" applyAlignment="1">
      <alignment horizontal="center"/>
    </xf>
    <xf numFmtId="0" fontId="12" fillId="0" borderId="14" xfId="4" applyFont="1" applyBorder="1" applyAlignment="1">
      <alignment horizontal="center"/>
    </xf>
    <xf numFmtId="0" fontId="12" fillId="0" borderId="15" xfId="4" applyFont="1" applyBorder="1" applyAlignment="1">
      <alignment horizontal="center"/>
    </xf>
    <xf numFmtId="0" fontId="12" fillId="0" borderId="44" xfId="4" applyFont="1" applyBorder="1" applyAlignment="1">
      <alignment horizontal="left" vertical="top"/>
    </xf>
    <xf numFmtId="0" fontId="12" fillId="0" borderId="46" xfId="4" applyFont="1" applyBorder="1" applyAlignment="1">
      <alignment horizontal="left" vertical="top"/>
    </xf>
    <xf numFmtId="164" fontId="12" fillId="0" borderId="56" xfId="4" applyNumberFormat="1" applyFont="1" applyBorder="1" applyAlignment="1">
      <alignment horizontal="right" vertical="top"/>
    </xf>
    <xf numFmtId="166" fontId="12" fillId="0" borderId="57" xfId="13" applyNumberFormat="1" applyFont="1" applyBorder="1" applyAlignment="1">
      <alignment horizontal="right" vertical="top"/>
    </xf>
    <xf numFmtId="164" fontId="12" fillId="0" borderId="57" xfId="4" applyNumberFormat="1" applyFont="1" applyBorder="1" applyAlignment="1">
      <alignment horizontal="right" vertical="top"/>
    </xf>
    <xf numFmtId="166" fontId="12" fillId="0" borderId="58" xfId="13" applyNumberFormat="1" applyFont="1" applyBorder="1" applyAlignment="1">
      <alignment horizontal="right" vertical="top"/>
    </xf>
    <xf numFmtId="0" fontId="12" fillId="0" borderId="47" xfId="4" applyFont="1" applyBorder="1" applyAlignment="1">
      <alignment horizontal="left" vertical="top"/>
    </xf>
    <xf numFmtId="0" fontId="12" fillId="0" borderId="50" xfId="4" applyFont="1" applyBorder="1" applyAlignment="1">
      <alignment horizontal="left" vertical="top"/>
    </xf>
    <xf numFmtId="164" fontId="12" fillId="0" borderId="59" xfId="4" applyNumberFormat="1" applyFont="1" applyBorder="1" applyAlignment="1">
      <alignment horizontal="right" vertical="top"/>
    </xf>
    <xf numFmtId="166" fontId="12" fillId="0" borderId="60" xfId="13" applyNumberFormat="1" applyFont="1" applyBorder="1" applyAlignment="1">
      <alignment horizontal="right" vertical="top"/>
    </xf>
    <xf numFmtId="164" fontId="12" fillId="0" borderId="60" xfId="4" applyNumberFormat="1" applyFont="1" applyBorder="1" applyAlignment="1">
      <alignment horizontal="right" vertical="top"/>
    </xf>
    <xf numFmtId="166" fontId="12" fillId="0" borderId="61" xfId="13" applyNumberFormat="1" applyFont="1" applyBorder="1" applyAlignment="1">
      <alignment horizontal="right" vertical="top"/>
    </xf>
    <xf numFmtId="0" fontId="12" fillId="0" borderId="23" xfId="4" applyFont="1" applyBorder="1" applyAlignment="1">
      <alignment horizontal="left" vertical="top"/>
    </xf>
    <xf numFmtId="0" fontId="12" fillId="0" borderId="25" xfId="4" applyFont="1" applyBorder="1" applyAlignment="1">
      <alignment horizontal="left" vertical="top"/>
    </xf>
    <xf numFmtId="164" fontId="12" fillId="0" borderId="13" xfId="4" applyNumberFormat="1" applyFont="1" applyBorder="1" applyAlignment="1">
      <alignment horizontal="right" vertical="top"/>
    </xf>
    <xf numFmtId="166" fontId="12" fillId="0" borderId="14" xfId="13" applyNumberFormat="1" applyFont="1" applyBorder="1" applyAlignment="1">
      <alignment horizontal="right" vertical="top"/>
    </xf>
    <xf numFmtId="164" fontId="12" fillId="0" borderId="14" xfId="4" applyNumberFormat="1" applyFont="1" applyBorder="1" applyAlignment="1">
      <alignment horizontal="right" vertical="top"/>
    </xf>
    <xf numFmtId="166" fontId="12" fillId="0" borderId="15" xfId="13" applyNumberFormat="1" applyFont="1" applyBorder="1" applyAlignment="1">
      <alignment horizontal="right" vertical="top"/>
    </xf>
    <xf numFmtId="0" fontId="12" fillId="0" borderId="32" xfId="4" applyFont="1" applyBorder="1" applyAlignment="1">
      <alignment horizontal="left" vertical="top"/>
    </xf>
    <xf numFmtId="0" fontId="12" fillId="0" borderId="0" xfId="4" applyFont="1" applyBorder="1" applyAlignment="1">
      <alignment horizontal="left" vertical="top"/>
    </xf>
    <xf numFmtId="164" fontId="12" fillId="0" borderId="0" xfId="4" applyNumberFormat="1" applyFont="1" applyBorder="1" applyAlignment="1">
      <alignment horizontal="right" vertical="top"/>
    </xf>
    <xf numFmtId="165" fontId="12" fillId="0" borderId="0" xfId="4" applyNumberFormat="1" applyFont="1" applyBorder="1" applyAlignment="1">
      <alignment horizontal="right" vertical="top"/>
    </xf>
    <xf numFmtId="166" fontId="12" fillId="0" borderId="2" xfId="13" applyNumberFormat="1" applyFont="1" applyBorder="1" applyAlignment="1">
      <alignment horizontal="right" vertical="top"/>
    </xf>
    <xf numFmtId="166" fontId="12" fillId="0" borderId="3" xfId="13" applyNumberFormat="1" applyFont="1" applyBorder="1" applyAlignment="1">
      <alignment horizontal="right" vertical="top"/>
    </xf>
    <xf numFmtId="166" fontId="12" fillId="0" borderId="11" xfId="13" applyNumberFormat="1" applyFont="1" applyBorder="1" applyAlignment="1">
      <alignment horizontal="right" vertical="top"/>
    </xf>
    <xf numFmtId="166" fontId="12" fillId="0" borderId="12" xfId="13" applyNumberFormat="1" applyFont="1" applyBorder="1" applyAlignment="1">
      <alignment horizontal="right" vertical="top"/>
    </xf>
    <xf numFmtId="0" fontId="11" fillId="0" borderId="0" xfId="4" applyFont="1" applyBorder="1" applyAlignment="1">
      <alignment vertical="center"/>
    </xf>
    <xf numFmtId="166" fontId="12" fillId="0" borderId="5" xfId="13" applyNumberFormat="1" applyFont="1" applyBorder="1" applyAlignment="1">
      <alignment horizontal="right" vertical="top"/>
    </xf>
    <xf numFmtId="166" fontId="12" fillId="0" borderId="6" xfId="13" applyNumberFormat="1" applyFont="1" applyBorder="1" applyAlignment="1">
      <alignment horizontal="right" vertical="top"/>
    </xf>
    <xf numFmtId="0" fontId="11" fillId="0" borderId="0" xfId="4" applyFont="1" applyAlignment="1"/>
    <xf numFmtId="0" fontId="10" fillId="0" borderId="0" xfId="4" applyFont="1" applyBorder="1" applyAlignment="1">
      <alignment vertical="center"/>
    </xf>
    <xf numFmtId="0" fontId="12" fillId="0" borderId="0" xfId="4" applyFont="1" applyBorder="1" applyAlignment="1">
      <alignment vertical="top"/>
    </xf>
    <xf numFmtId="0" fontId="0" fillId="0" borderId="0" xfId="0" applyBorder="1"/>
    <xf numFmtId="0" fontId="5" fillId="0" borderId="0" xfId="0" applyFont="1" applyBorder="1"/>
    <xf numFmtId="0" fontId="11" fillId="0" borderId="0" xfId="4" applyFont="1" applyBorder="1" applyAlignment="1">
      <alignment horizontal="left" vertical="center"/>
    </xf>
    <xf numFmtId="0" fontId="12" fillId="0" borderId="0" xfId="4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0" borderId="0" xfId="13" applyNumberFormat="1" applyFont="1" applyBorder="1" applyAlignment="1">
      <alignment horizontal="right" vertical="top"/>
    </xf>
    <xf numFmtId="166" fontId="5" fillId="0" borderId="0" xfId="13" applyNumberFormat="1" applyFont="1" applyBorder="1"/>
    <xf numFmtId="0" fontId="19" fillId="0" borderId="66" xfId="3" applyAlignment="1">
      <alignment vertical="top"/>
    </xf>
    <xf numFmtId="0" fontId="13" fillId="0" borderId="0" xfId="4" applyFont="1" applyBorder="1" applyAlignment="1">
      <alignment horizontal="left" vertical="top"/>
    </xf>
    <xf numFmtId="0" fontId="3" fillId="0" borderId="0" xfId="4" applyFont="1" applyBorder="1" applyAlignment="1">
      <alignment vertical="center"/>
    </xf>
    <xf numFmtId="0" fontId="4" fillId="0" borderId="0" xfId="4" applyFont="1" applyBorder="1" applyAlignment="1"/>
    <xf numFmtId="0" fontId="2" fillId="0" borderId="0" xfId="4" applyBorder="1" applyAlignment="1"/>
    <xf numFmtId="0" fontId="10" fillId="0" borderId="0" xfId="4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8" fillId="0" borderId="65" xfId="2" applyAlignment="1">
      <alignment vertical="top"/>
    </xf>
    <xf numFmtId="0" fontId="12" fillId="0" borderId="0" xfId="0" applyNumberFormat="1" applyFont="1" applyFill="1" applyBorder="1" applyAlignment="1" applyProtection="1">
      <alignment horizontal="lef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6" fontId="5" fillId="0" borderId="0" xfId="0" applyNumberFormat="1" applyFont="1" applyBorder="1" applyAlignment="1">
      <alignment horizontal="right" vertical="top"/>
    </xf>
    <xf numFmtId="164" fontId="7" fillId="0" borderId="56" xfId="5" applyNumberFormat="1" applyFont="1" applyBorder="1" applyAlignment="1">
      <alignment horizontal="right" vertical="top"/>
    </xf>
    <xf numFmtId="164" fontId="7" fillId="0" borderId="57" xfId="5" applyNumberFormat="1" applyFont="1" applyBorder="1" applyAlignment="1">
      <alignment horizontal="right" vertical="top"/>
    </xf>
    <xf numFmtId="164" fontId="7" fillId="0" borderId="59" xfId="5" applyNumberFormat="1" applyFont="1" applyBorder="1" applyAlignment="1">
      <alignment horizontal="right" vertical="top"/>
    </xf>
    <xf numFmtId="164" fontId="7" fillId="0" borderId="60" xfId="5" applyNumberFormat="1" applyFont="1" applyBorder="1" applyAlignment="1">
      <alignment horizontal="right" vertical="top"/>
    </xf>
    <xf numFmtId="164" fontId="7" fillId="0" borderId="13" xfId="5" applyNumberFormat="1" applyFont="1" applyBorder="1" applyAlignment="1">
      <alignment horizontal="right" vertical="top"/>
    </xf>
    <xf numFmtId="164" fontId="7" fillId="0" borderId="14" xfId="5" applyNumberFormat="1" applyFont="1" applyBorder="1" applyAlignment="1">
      <alignment horizontal="right" vertical="top"/>
    </xf>
    <xf numFmtId="0" fontId="6" fillId="0" borderId="0" xfId="5" applyAlignment="1"/>
    <xf numFmtId="0" fontId="7" fillId="0" borderId="13" xfId="5" applyFont="1" applyBorder="1" applyAlignment="1">
      <alignment horizontal="center"/>
    </xf>
    <xf numFmtId="0" fontId="7" fillId="0" borderId="14" xfId="5" applyFont="1" applyBorder="1" applyAlignment="1">
      <alignment horizontal="center"/>
    </xf>
    <xf numFmtId="0" fontId="7" fillId="0" borderId="15" xfId="5" applyFont="1" applyBorder="1" applyAlignment="1">
      <alignment horizontal="center"/>
    </xf>
    <xf numFmtId="0" fontId="7" fillId="0" borderId="44" xfId="5" applyFont="1" applyBorder="1" applyAlignment="1">
      <alignment horizontal="left" vertical="top"/>
    </xf>
    <xf numFmtId="0" fontId="7" fillId="0" borderId="46" xfId="5" applyFont="1" applyBorder="1" applyAlignment="1">
      <alignment horizontal="left" vertical="top"/>
    </xf>
    <xf numFmtId="0" fontId="7" fillId="0" borderId="47" xfId="5" applyFont="1" applyBorder="1" applyAlignment="1">
      <alignment horizontal="left" vertical="top"/>
    </xf>
    <xf numFmtId="0" fontId="7" fillId="0" borderId="50" xfId="5" applyFont="1" applyBorder="1" applyAlignment="1">
      <alignment horizontal="left" vertical="top"/>
    </xf>
    <xf numFmtId="0" fontId="7" fillId="0" borderId="23" xfId="5" applyFont="1" applyBorder="1" applyAlignment="1">
      <alignment horizontal="left" vertical="top"/>
    </xf>
    <xf numFmtId="0" fontId="7" fillId="0" borderId="25" xfId="5" applyFont="1" applyBorder="1" applyAlignment="1">
      <alignment horizontal="left" vertical="top"/>
    </xf>
    <xf numFmtId="0" fontId="3" fillId="0" borderId="28" xfId="5" applyFont="1" applyBorder="1" applyAlignment="1">
      <alignment vertical="center"/>
    </xf>
    <xf numFmtId="0" fontId="6" fillId="0" borderId="28" xfId="5" applyFont="1" applyBorder="1" applyAlignment="1">
      <alignment vertical="center"/>
    </xf>
    <xf numFmtId="0" fontId="7" fillId="0" borderId="30" xfId="5" applyFont="1" applyBorder="1" applyAlignment="1">
      <alignment vertical="top"/>
    </xf>
    <xf numFmtId="0" fontId="6" fillId="0" borderId="19" xfId="5" applyFont="1" applyBorder="1" applyAlignment="1">
      <alignment vertical="center"/>
    </xf>
    <xf numFmtId="0" fontId="7" fillId="0" borderId="44" xfId="5" applyFont="1" applyBorder="1" applyAlignment="1"/>
    <xf numFmtId="0" fontId="6" fillId="0" borderId="45" xfId="5" applyFont="1" applyBorder="1" applyAlignment="1">
      <alignment vertical="center"/>
    </xf>
    <xf numFmtId="0" fontId="6" fillId="0" borderId="46" xfId="5" applyFont="1" applyBorder="1" applyAlignment="1">
      <alignment vertical="center"/>
    </xf>
    <xf numFmtId="0" fontId="6" fillId="0" borderId="32" xfId="5" applyFont="1" applyBorder="1" applyAlignment="1">
      <alignment vertical="center"/>
    </xf>
    <xf numFmtId="0" fontId="6" fillId="0" borderId="20" xfId="5" applyFont="1" applyBorder="1" applyAlignment="1">
      <alignment vertical="center"/>
    </xf>
    <xf numFmtId="0" fontId="7" fillId="0" borderId="47" xfId="5" applyFont="1" applyBorder="1" applyAlignment="1"/>
    <xf numFmtId="0" fontId="6" fillId="0" borderId="48" xfId="5" applyFont="1" applyBorder="1" applyAlignment="1">
      <alignment vertical="center"/>
    </xf>
    <xf numFmtId="0" fontId="7" fillId="0" borderId="49" xfId="5" applyFont="1" applyBorder="1" applyAlignment="1"/>
    <xf numFmtId="0" fontId="6" fillId="0" borderId="50" xfId="5" applyFont="1" applyBorder="1" applyAlignment="1">
      <alignment vertical="center"/>
    </xf>
    <xf numFmtId="0" fontId="6" fillId="0" borderId="40" xfId="5" applyFont="1" applyBorder="1" applyAlignment="1">
      <alignment vertical="center"/>
    </xf>
    <xf numFmtId="0" fontId="6" fillId="0" borderId="41" xfId="5" applyFont="1" applyBorder="1" applyAlignment="1">
      <alignment vertical="center"/>
    </xf>
    <xf numFmtId="166" fontId="7" fillId="0" borderId="57" xfId="13" applyNumberFormat="1" applyFont="1" applyBorder="1" applyAlignment="1">
      <alignment horizontal="right" vertical="top"/>
    </xf>
    <xf numFmtId="166" fontId="7" fillId="0" borderId="60" xfId="13" applyNumberFormat="1" applyFont="1" applyBorder="1" applyAlignment="1">
      <alignment horizontal="right" vertical="top"/>
    </xf>
    <xf numFmtId="166" fontId="7" fillId="0" borderId="14" xfId="13" applyNumberFormat="1" applyFont="1" applyBorder="1" applyAlignment="1">
      <alignment horizontal="right" vertical="top"/>
    </xf>
    <xf numFmtId="166" fontId="7" fillId="0" borderId="58" xfId="13" applyNumberFormat="1" applyFont="1" applyBorder="1" applyAlignment="1">
      <alignment horizontal="right" vertical="top"/>
    </xf>
    <xf numFmtId="166" fontId="7" fillId="0" borderId="61" xfId="13" applyNumberFormat="1" applyFont="1" applyBorder="1" applyAlignment="1">
      <alignment horizontal="right" vertical="top"/>
    </xf>
    <xf numFmtId="166" fontId="7" fillId="0" borderId="15" xfId="13" applyNumberFormat="1" applyFont="1" applyBorder="1" applyAlignment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166" fontId="5" fillId="0" borderId="8" xfId="0" applyNumberFormat="1" applyFont="1" applyBorder="1" applyAlignment="1">
      <alignment horizontal="right" vertical="top"/>
    </xf>
    <xf numFmtId="166" fontId="5" fillId="0" borderId="9" xfId="0" applyNumberFormat="1" applyFont="1" applyBorder="1" applyAlignment="1">
      <alignment horizontal="right" vertical="top"/>
    </xf>
    <xf numFmtId="164" fontId="5" fillId="0" borderId="37" xfId="0" applyNumberFormat="1" applyFont="1" applyFill="1" applyBorder="1" applyAlignment="1" applyProtection="1">
      <alignment horizontal="right" vertical="top"/>
    </xf>
    <xf numFmtId="166" fontId="5" fillId="0" borderId="38" xfId="0" applyNumberFormat="1" applyFont="1" applyBorder="1" applyAlignment="1">
      <alignment horizontal="right" vertical="top"/>
    </xf>
    <xf numFmtId="166" fontId="5" fillId="0" borderId="39" xfId="0" applyNumberFormat="1" applyFont="1" applyBorder="1" applyAlignment="1">
      <alignment horizontal="right" vertical="top"/>
    </xf>
    <xf numFmtId="164" fontId="12" fillId="0" borderId="1" xfId="5" applyNumberFormat="1" applyFont="1" applyBorder="1" applyAlignment="1">
      <alignment horizontal="right" vertical="top"/>
    </xf>
    <xf numFmtId="164" fontId="12" fillId="0" borderId="10" xfId="5" applyNumberFormat="1" applyFont="1" applyBorder="1" applyAlignment="1">
      <alignment horizontal="right" vertical="top"/>
    </xf>
    <xf numFmtId="164" fontId="12" fillId="0" borderId="4" xfId="5" applyNumberFormat="1" applyFont="1" applyBorder="1" applyAlignment="1">
      <alignment horizontal="right" vertical="top"/>
    </xf>
    <xf numFmtId="0" fontId="12" fillId="0" borderId="20" xfId="0" applyNumberFormat="1" applyFont="1" applyFill="1" applyBorder="1" applyAlignment="1" applyProtection="1">
      <alignment horizontal="left" vertical="top"/>
    </xf>
    <xf numFmtId="0" fontId="11" fillId="0" borderId="28" xfId="5" applyFont="1" applyBorder="1" applyAlignment="1">
      <alignment vertical="center"/>
    </xf>
    <xf numFmtId="0" fontId="11" fillId="0" borderId="45" xfId="5" applyFont="1" applyBorder="1" applyAlignment="1">
      <alignment vertical="center"/>
    </xf>
    <xf numFmtId="0" fontId="12" fillId="0" borderId="49" xfId="5" applyFont="1" applyBorder="1" applyAlignment="1"/>
    <xf numFmtId="0" fontId="12" fillId="0" borderId="14" xfId="5" applyFont="1" applyBorder="1" applyAlignment="1">
      <alignment horizontal="center"/>
    </xf>
    <xf numFmtId="164" fontId="12" fillId="0" borderId="57" xfId="5" applyNumberFormat="1" applyFont="1" applyBorder="1" applyAlignment="1">
      <alignment horizontal="right" vertical="top"/>
    </xf>
    <xf numFmtId="164" fontId="12" fillId="0" borderId="60" xfId="5" applyNumberFormat="1" applyFont="1" applyBorder="1" applyAlignment="1">
      <alignment horizontal="right" vertical="top"/>
    </xf>
    <xf numFmtId="164" fontId="12" fillId="0" borderId="14" xfId="5" applyNumberFormat="1" applyFont="1" applyBorder="1" applyAlignment="1">
      <alignment horizontal="right" vertical="top"/>
    </xf>
    <xf numFmtId="0" fontId="11" fillId="0" borderId="0" xfId="5" applyFont="1" applyAlignment="1"/>
    <xf numFmtId="0" fontId="11" fillId="0" borderId="0" xfId="4" applyFont="1" applyBorder="1" applyAlignment="1"/>
    <xf numFmtId="0" fontId="11" fillId="0" borderId="48" xfId="5" applyFont="1" applyBorder="1" applyAlignment="1">
      <alignment vertical="center"/>
    </xf>
    <xf numFmtId="0" fontId="8" fillId="0" borderId="65" xfId="2" applyFont="1" applyAlignment="1">
      <alignment vertical="top"/>
    </xf>
    <xf numFmtId="0" fontId="13" fillId="0" borderId="19" xfId="5" applyFont="1" applyBorder="1" applyAlignment="1">
      <alignment horizontal="left" vertical="top"/>
    </xf>
    <xf numFmtId="0" fontId="13" fillId="0" borderId="20" xfId="5" applyFont="1" applyBorder="1" applyAlignment="1">
      <alignment horizontal="left" vertical="top"/>
    </xf>
    <xf numFmtId="0" fontId="13" fillId="0" borderId="21" xfId="5" applyFont="1" applyBorder="1" applyAlignment="1">
      <alignment horizontal="left" vertical="top"/>
    </xf>
    <xf numFmtId="0" fontId="14" fillId="0" borderId="0" xfId="4" applyFont="1" applyBorder="1" applyAlignment="1">
      <alignment vertical="center"/>
    </xf>
    <xf numFmtId="166" fontId="14" fillId="0" borderId="0" xfId="13" applyNumberFormat="1" applyFont="1" applyBorder="1" applyAlignment="1"/>
    <xf numFmtId="166" fontId="14" fillId="0" borderId="0" xfId="0" applyNumberFormat="1" applyFont="1" applyBorder="1" applyAlignment="1"/>
    <xf numFmtId="0" fontId="15" fillId="0" borderId="0" xfId="0" applyFont="1"/>
    <xf numFmtId="166" fontId="0" fillId="0" borderId="0" xfId="13" applyNumberFormat="1" applyFont="1"/>
    <xf numFmtId="166" fontId="0" fillId="0" borderId="0" xfId="13" applyNumberFormat="1" applyFont="1" applyAlignment="1"/>
    <xf numFmtId="166" fontId="0" fillId="0" borderId="0" xfId="0" applyNumberFormat="1"/>
    <xf numFmtId="0" fontId="15" fillId="0" borderId="0" xfId="0" applyFont="1" applyAlignment="1">
      <alignment wrapText="1"/>
    </xf>
    <xf numFmtId="164" fontId="11" fillId="0" borderId="0" xfId="5" applyNumberFormat="1" applyFont="1" applyAlignment="1"/>
    <xf numFmtId="171" fontId="0" fillId="0" borderId="0" xfId="13" applyNumberFormat="1" applyFont="1"/>
    <xf numFmtId="0" fontId="0" fillId="0" borderId="0" xfId="0" applyAlignment="1">
      <alignment wrapText="1"/>
    </xf>
    <xf numFmtId="0" fontId="2" fillId="0" borderId="30" xfId="6" applyFont="1" applyBorder="1" applyAlignment="1">
      <alignment horizontal="center" vertical="center"/>
    </xf>
    <xf numFmtId="0" fontId="2" fillId="0" borderId="32" xfId="6" applyFont="1" applyBorder="1" applyAlignment="1">
      <alignment horizontal="center" vertical="center"/>
    </xf>
    <xf numFmtId="0" fontId="2" fillId="0" borderId="40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right" vertical="top"/>
    </xf>
    <xf numFmtId="165" fontId="4" fillId="0" borderId="2" xfId="6" applyNumberFormat="1" applyFont="1" applyBorder="1" applyAlignment="1">
      <alignment horizontal="right" vertical="top"/>
    </xf>
    <xf numFmtId="164" fontId="4" fillId="0" borderId="2" xfId="6" applyNumberFormat="1" applyFont="1" applyBorder="1" applyAlignment="1">
      <alignment horizontal="right" vertical="top"/>
    </xf>
    <xf numFmtId="164" fontId="4" fillId="0" borderId="4" xfId="6" applyNumberFormat="1" applyFont="1" applyBorder="1" applyAlignment="1">
      <alignment horizontal="right" vertical="top"/>
    </xf>
    <xf numFmtId="165" fontId="4" fillId="0" borderId="5" xfId="6" applyNumberFormat="1" applyFont="1" applyBorder="1" applyAlignment="1">
      <alignment horizontal="right" vertical="top"/>
    </xf>
    <xf numFmtId="164" fontId="4" fillId="0" borderId="5" xfId="6" applyNumberFormat="1" applyFont="1" applyBorder="1" applyAlignment="1">
      <alignment horizontal="right" vertical="top"/>
    </xf>
    <xf numFmtId="164" fontId="4" fillId="0" borderId="37" xfId="6" applyNumberFormat="1" applyFont="1" applyBorder="1" applyAlignment="1">
      <alignment horizontal="right" vertical="top"/>
    </xf>
    <xf numFmtId="165" fontId="4" fillId="0" borderId="38" xfId="6" applyNumberFormat="1" applyFont="1" applyBorder="1" applyAlignment="1">
      <alignment horizontal="right" vertical="top"/>
    </xf>
    <xf numFmtId="164" fontId="4" fillId="0" borderId="38" xfId="6" applyNumberFormat="1" applyFont="1" applyBorder="1" applyAlignment="1">
      <alignment horizontal="right" vertical="top"/>
    </xf>
    <xf numFmtId="0" fontId="2" fillId="0" borderId="26" xfId="6" applyFont="1" applyBorder="1" applyAlignment="1">
      <alignment vertical="center"/>
    </xf>
    <xf numFmtId="0" fontId="2" fillId="0" borderId="19" xfId="6" applyFont="1" applyBorder="1" applyAlignment="1">
      <alignment vertical="center"/>
    </xf>
    <xf numFmtId="0" fontId="2" fillId="0" borderId="45" xfId="6" applyFont="1" applyBorder="1" applyAlignment="1">
      <alignment vertical="center"/>
    </xf>
    <xf numFmtId="0" fontId="2" fillId="0" borderId="0" xfId="6" applyFont="1" applyBorder="1" applyAlignment="1">
      <alignment vertical="center"/>
    </xf>
    <xf numFmtId="0" fontId="2" fillId="0" borderId="20" xfId="6" applyFont="1" applyBorder="1" applyAlignment="1">
      <alignment vertical="center"/>
    </xf>
    <xf numFmtId="0" fontId="2" fillId="0" borderId="48" xfId="6" applyFont="1" applyBorder="1" applyAlignment="1">
      <alignment vertical="center"/>
    </xf>
    <xf numFmtId="0" fontId="2" fillId="0" borderId="41" xfId="6" applyFont="1" applyBorder="1" applyAlignment="1">
      <alignment vertical="center"/>
    </xf>
    <xf numFmtId="0" fontId="2" fillId="0" borderId="32" xfId="6" applyFont="1" applyBorder="1" applyAlignment="1">
      <alignment vertical="center"/>
    </xf>
    <xf numFmtId="0" fontId="2" fillId="0" borderId="40" xfId="6" applyFont="1" applyBorder="1" applyAlignment="1">
      <alignment vertical="center"/>
    </xf>
    <xf numFmtId="0" fontId="3" fillId="0" borderId="26" xfId="6" applyFont="1" applyBorder="1" applyAlignment="1">
      <alignment vertical="center"/>
    </xf>
    <xf numFmtId="0" fontId="4" fillId="0" borderId="31" xfId="6" applyFont="1" applyBorder="1" applyAlignment="1">
      <alignment vertical="top"/>
    </xf>
    <xf numFmtId="0" fontId="4" fillId="0" borderId="44" xfId="6" applyFont="1" applyBorder="1" applyAlignment="1"/>
    <xf numFmtId="0" fontId="4" fillId="0" borderId="47" xfId="6" applyFont="1" applyBorder="1" applyAlignment="1"/>
    <xf numFmtId="0" fontId="4" fillId="0" borderId="49" xfId="6" applyFont="1" applyBorder="1" applyAlignment="1"/>
    <xf numFmtId="0" fontId="4" fillId="0" borderId="13" xfId="6" applyFont="1" applyBorder="1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30" xfId="6" applyFont="1" applyBorder="1" applyAlignment="1">
      <alignment vertical="top"/>
    </xf>
    <xf numFmtId="0" fontId="2" fillId="0" borderId="31" xfId="6" applyBorder="1" applyAlignment="1">
      <alignment vertical="center"/>
    </xf>
    <xf numFmtId="0" fontId="4" fillId="0" borderId="19" xfId="6" applyFont="1" applyBorder="1" applyAlignment="1">
      <alignment horizontal="left" vertical="top"/>
    </xf>
    <xf numFmtId="0" fontId="4" fillId="0" borderId="20" xfId="6" applyFont="1" applyBorder="1" applyAlignment="1">
      <alignment horizontal="left" vertical="top"/>
    </xf>
    <xf numFmtId="0" fontId="4" fillId="0" borderId="41" xfId="6" applyFont="1" applyBorder="1" applyAlignment="1">
      <alignment horizontal="left" vertical="top"/>
    </xf>
    <xf numFmtId="170" fontId="4" fillId="0" borderId="1" xfId="6" applyNumberFormat="1" applyFont="1" applyBorder="1" applyAlignment="1">
      <alignment horizontal="right" vertical="top"/>
    </xf>
    <xf numFmtId="170" fontId="4" fillId="0" borderId="2" xfId="6" applyNumberFormat="1" applyFont="1" applyBorder="1" applyAlignment="1">
      <alignment horizontal="right" vertical="top"/>
    </xf>
    <xf numFmtId="170" fontId="4" fillId="0" borderId="4" xfId="6" applyNumberFormat="1" applyFont="1" applyBorder="1" applyAlignment="1">
      <alignment horizontal="right" vertical="top"/>
    </xf>
    <xf numFmtId="170" fontId="4" fillId="0" borderId="5" xfId="6" applyNumberFormat="1" applyFont="1" applyBorder="1" applyAlignment="1">
      <alignment horizontal="right" vertical="top"/>
    </xf>
    <xf numFmtId="170" fontId="4" fillId="0" borderId="3" xfId="6" applyNumberFormat="1" applyFont="1" applyBorder="1" applyAlignment="1">
      <alignment horizontal="right" vertical="top"/>
    </xf>
    <xf numFmtId="170" fontId="4" fillId="0" borderId="6" xfId="6" applyNumberFormat="1" applyFont="1" applyBorder="1" applyAlignment="1">
      <alignment horizontal="right" vertical="top"/>
    </xf>
    <xf numFmtId="170" fontId="4" fillId="0" borderId="37" xfId="6" applyNumberFormat="1" applyFont="1" applyBorder="1" applyAlignment="1">
      <alignment horizontal="right" vertical="top"/>
    </xf>
    <xf numFmtId="170" fontId="4" fillId="0" borderId="38" xfId="6" applyNumberFormat="1" applyFont="1" applyBorder="1" applyAlignment="1">
      <alignment horizontal="right" vertical="top"/>
    </xf>
    <xf numFmtId="170" fontId="4" fillId="0" borderId="39" xfId="6" applyNumberFormat="1" applyFont="1" applyBorder="1" applyAlignment="1">
      <alignment horizontal="right" vertical="top"/>
    </xf>
    <xf numFmtId="170" fontId="4" fillId="0" borderId="1" xfId="7" applyNumberFormat="1" applyFont="1" applyBorder="1" applyAlignment="1">
      <alignment horizontal="right" vertical="top"/>
    </xf>
    <xf numFmtId="170" fontId="4" fillId="0" borderId="2" xfId="7" applyNumberFormat="1" applyFont="1" applyBorder="1" applyAlignment="1">
      <alignment horizontal="right" vertical="top"/>
    </xf>
    <xf numFmtId="0" fontId="2" fillId="0" borderId="2" xfId="7" applyBorder="1" applyAlignment="1">
      <alignment horizontal="center" vertical="center"/>
    </xf>
    <xf numFmtId="0" fontId="2" fillId="0" borderId="3" xfId="7" applyBorder="1" applyAlignment="1">
      <alignment horizontal="center" vertical="center"/>
    </xf>
    <xf numFmtId="170" fontId="4" fillId="0" borderId="4" xfId="7" applyNumberFormat="1" applyFont="1" applyBorder="1" applyAlignment="1">
      <alignment horizontal="right" vertical="top"/>
    </xf>
    <xf numFmtId="170" fontId="4" fillId="0" borderId="5" xfId="7" applyNumberFormat="1" applyFont="1" applyBorder="1" applyAlignment="1">
      <alignment horizontal="right" vertical="top"/>
    </xf>
    <xf numFmtId="0" fontId="2" fillId="0" borderId="5" xfId="7" applyBorder="1" applyAlignment="1">
      <alignment horizontal="center" vertical="center"/>
    </xf>
    <xf numFmtId="0" fontId="2" fillId="0" borderId="6" xfId="7" applyBorder="1" applyAlignment="1">
      <alignment horizontal="center" vertical="center"/>
    </xf>
    <xf numFmtId="170" fontId="4" fillId="0" borderId="6" xfId="7" applyNumberFormat="1" applyFont="1" applyBorder="1" applyAlignment="1">
      <alignment horizontal="right" vertical="top"/>
    </xf>
    <xf numFmtId="170" fontId="4" fillId="0" borderId="37" xfId="7" applyNumberFormat="1" applyFont="1" applyBorder="1" applyAlignment="1">
      <alignment horizontal="right" vertical="top"/>
    </xf>
    <xf numFmtId="170" fontId="4" fillId="0" borderId="38" xfId="7" applyNumberFormat="1" applyFont="1" applyBorder="1" applyAlignment="1">
      <alignment horizontal="right" vertical="top"/>
    </xf>
    <xf numFmtId="0" fontId="2" fillId="0" borderId="38" xfId="7" applyBorder="1" applyAlignment="1">
      <alignment horizontal="center" vertical="center"/>
    </xf>
    <xf numFmtId="0" fontId="2" fillId="0" borderId="39" xfId="7" applyBorder="1" applyAlignment="1">
      <alignment horizontal="center" vertical="center"/>
    </xf>
    <xf numFmtId="0" fontId="2" fillId="0" borderId="0" xfId="7" applyFont="1" applyBorder="1" applyAlignment="1">
      <alignment vertical="center"/>
    </xf>
    <xf numFmtId="0" fontId="2" fillId="0" borderId="26" xfId="7" applyFont="1" applyBorder="1" applyAlignment="1">
      <alignment vertical="center"/>
    </xf>
    <xf numFmtId="0" fontId="2" fillId="0" borderId="19" xfId="7" applyFont="1" applyBorder="1" applyAlignment="1">
      <alignment vertical="center"/>
    </xf>
    <xf numFmtId="0" fontId="2" fillId="0" borderId="45" xfId="7" applyFont="1" applyBorder="1" applyAlignment="1">
      <alignment vertical="center"/>
    </xf>
    <xf numFmtId="0" fontId="2" fillId="0" borderId="51" xfId="7" applyFont="1" applyBorder="1" applyAlignment="1">
      <alignment vertical="center"/>
    </xf>
    <xf numFmtId="0" fontId="2" fillId="0" borderId="46" xfId="7" applyFont="1" applyBorder="1" applyAlignment="1">
      <alignment vertical="center"/>
    </xf>
    <xf numFmtId="0" fontId="2" fillId="0" borderId="32" xfId="7" applyFont="1" applyBorder="1" applyAlignment="1">
      <alignment vertical="center"/>
    </xf>
    <xf numFmtId="0" fontId="2" fillId="0" borderId="20" xfId="7" applyFont="1" applyBorder="1" applyAlignment="1">
      <alignment vertical="center"/>
    </xf>
    <xf numFmtId="0" fontId="2" fillId="0" borderId="53" xfId="7" applyFont="1" applyBorder="1" applyAlignment="1">
      <alignment vertical="center"/>
    </xf>
    <xf numFmtId="0" fontId="2" fillId="0" borderId="48" xfId="7" applyFont="1" applyBorder="1" applyAlignment="1">
      <alignment vertical="center"/>
    </xf>
    <xf numFmtId="0" fontId="2" fillId="0" borderId="50" xfId="7" applyFont="1" applyBorder="1" applyAlignment="1">
      <alignment vertical="center"/>
    </xf>
    <xf numFmtId="0" fontId="2" fillId="0" borderId="40" xfId="7" applyFont="1" applyBorder="1" applyAlignment="1">
      <alignment vertical="center"/>
    </xf>
    <xf numFmtId="0" fontId="2" fillId="0" borderId="41" xfId="7" applyFont="1" applyBorder="1" applyAlignment="1">
      <alignment vertical="center"/>
    </xf>
    <xf numFmtId="0" fontId="3" fillId="0" borderId="0" xfId="7" applyFont="1" applyBorder="1" applyAlignment="1">
      <alignment vertical="center"/>
    </xf>
    <xf numFmtId="0" fontId="2" fillId="0" borderId="0" xfId="7" applyAlignment="1"/>
    <xf numFmtId="0" fontId="4" fillId="0" borderId="26" xfId="7" applyFont="1" applyBorder="1" applyAlignment="1"/>
    <xf numFmtId="0" fontId="4" fillId="0" borderId="30" xfId="7" applyFont="1" applyBorder="1" applyAlignment="1">
      <alignment vertical="top"/>
    </xf>
    <xf numFmtId="0" fontId="4" fillId="0" borderId="44" xfId="7" applyFont="1" applyBorder="1" applyAlignment="1"/>
    <xf numFmtId="0" fontId="4" fillId="0" borderId="52" xfId="7" applyFont="1" applyBorder="1" applyAlignment="1"/>
    <xf numFmtId="0" fontId="4" fillId="0" borderId="47" xfId="7" applyFont="1" applyBorder="1" applyAlignment="1"/>
    <xf numFmtId="0" fontId="4" fillId="0" borderId="49" xfId="7" applyFont="1" applyBorder="1" applyAlignment="1"/>
    <xf numFmtId="0" fontId="4" fillId="0" borderId="13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15" xfId="7" applyFont="1" applyBorder="1" applyAlignment="1">
      <alignment horizontal="center"/>
    </xf>
    <xf numFmtId="0" fontId="2" fillId="0" borderId="30" xfId="7" applyBorder="1" applyAlignment="1">
      <alignment vertical="center"/>
    </xf>
    <xf numFmtId="0" fontId="4" fillId="0" borderId="19" xfId="7" applyFont="1" applyBorder="1" applyAlignment="1">
      <alignment horizontal="left" vertical="top"/>
    </xf>
    <xf numFmtId="0" fontId="4" fillId="0" borderId="20" xfId="7" applyFont="1" applyBorder="1" applyAlignment="1">
      <alignment horizontal="left" vertical="top"/>
    </xf>
    <xf numFmtId="0" fontId="4" fillId="0" borderId="41" xfId="7" applyFont="1" applyBorder="1" applyAlignment="1">
      <alignment horizontal="left" vertical="top"/>
    </xf>
    <xf numFmtId="0" fontId="2" fillId="0" borderId="0" xfId="7" applyFont="1" applyBorder="1" applyAlignment="1">
      <alignment horizontal="center" vertical="center"/>
    </xf>
    <xf numFmtId="169" fontId="4" fillId="0" borderId="2" xfId="7" applyNumberFormat="1" applyFont="1" applyBorder="1" applyAlignment="1">
      <alignment horizontal="right" vertical="top"/>
    </xf>
    <xf numFmtId="169" fontId="4" fillId="0" borderId="3" xfId="7" applyNumberFormat="1" applyFont="1" applyBorder="1" applyAlignment="1">
      <alignment horizontal="right" vertical="top"/>
    </xf>
    <xf numFmtId="169" fontId="4" fillId="0" borderId="4" xfId="7" applyNumberFormat="1" applyFont="1" applyBorder="1" applyAlignment="1">
      <alignment horizontal="right" vertical="top"/>
    </xf>
    <xf numFmtId="169" fontId="4" fillId="0" borderId="5" xfId="7" applyNumberFormat="1" applyFont="1" applyBorder="1" applyAlignment="1">
      <alignment horizontal="right" vertical="top"/>
    </xf>
    <xf numFmtId="164" fontId="4" fillId="0" borderId="4" xfId="7" applyNumberFormat="1" applyFont="1" applyBorder="1" applyAlignment="1">
      <alignment horizontal="right" vertical="top"/>
    </xf>
    <xf numFmtId="164" fontId="4" fillId="0" borderId="5" xfId="7" applyNumberFormat="1" applyFont="1" applyBorder="1" applyAlignment="1">
      <alignment horizontal="right" vertical="top"/>
    </xf>
    <xf numFmtId="169" fontId="4" fillId="0" borderId="6" xfId="7" applyNumberFormat="1" applyFont="1" applyBorder="1" applyAlignment="1">
      <alignment horizontal="right" vertical="top"/>
    </xf>
    <xf numFmtId="169" fontId="4" fillId="0" borderId="37" xfId="7" applyNumberFormat="1" applyFont="1" applyBorder="1" applyAlignment="1">
      <alignment horizontal="right" vertical="top"/>
    </xf>
    <xf numFmtId="169" fontId="4" fillId="0" borderId="38" xfId="7" applyNumberFormat="1" applyFont="1" applyBorder="1" applyAlignment="1">
      <alignment horizontal="right" vertical="top"/>
    </xf>
    <xf numFmtId="169" fontId="4" fillId="0" borderId="39" xfId="7" applyNumberFormat="1" applyFont="1" applyBorder="1" applyAlignment="1">
      <alignment horizontal="right" vertical="top"/>
    </xf>
    <xf numFmtId="0" fontId="2" fillId="0" borderId="31" xfId="7" applyFont="1" applyBorder="1" applyAlignment="1">
      <alignment vertical="center"/>
    </xf>
    <xf numFmtId="0" fontId="4" fillId="0" borderId="30" xfId="7" applyFont="1" applyBorder="1" applyAlignment="1"/>
    <xf numFmtId="0" fontId="4" fillId="0" borderId="33" xfId="7" applyFont="1" applyBorder="1" applyAlignment="1"/>
    <xf numFmtId="0" fontId="2" fillId="0" borderId="42" xfId="7" applyFont="1" applyBorder="1" applyAlignment="1">
      <alignment vertical="center"/>
    </xf>
    <xf numFmtId="0" fontId="4" fillId="0" borderId="43" xfId="7" applyFont="1" applyBorder="1" applyAlignment="1"/>
    <xf numFmtId="0" fontId="2" fillId="0" borderId="22" xfId="7" applyFont="1" applyBorder="1" applyAlignment="1">
      <alignment vertical="center"/>
    </xf>
    <xf numFmtId="0" fontId="4" fillId="0" borderId="31" xfId="7" applyFont="1" applyBorder="1" applyAlignment="1">
      <alignment vertical="top"/>
    </xf>
    <xf numFmtId="0" fontId="4" fillId="0" borderId="0" xfId="7" applyFont="1" applyBorder="1" applyAlignment="1">
      <alignment vertical="top"/>
    </xf>
    <xf numFmtId="0" fontId="4" fillId="0" borderId="26" xfId="7" applyFont="1" applyBorder="1" applyAlignment="1">
      <alignment vertical="top"/>
    </xf>
    <xf numFmtId="169" fontId="4" fillId="0" borderId="0" xfId="7" applyNumberFormat="1" applyFont="1" applyBorder="1" applyAlignment="1">
      <alignment horizontal="right" vertical="top"/>
    </xf>
    <xf numFmtId="0" fontId="2" fillId="0" borderId="27" xfId="6" applyFont="1" applyBorder="1" applyAlignment="1">
      <alignment horizontal="left" vertical="center"/>
    </xf>
    <xf numFmtId="0" fontId="4" fillId="0" borderId="28" xfId="6" applyFont="1" applyBorder="1" applyAlignment="1">
      <alignment horizontal="left" vertical="top"/>
    </xf>
    <xf numFmtId="0" fontId="2" fillId="0" borderId="29" xfId="6" applyFont="1" applyBorder="1" applyAlignment="1">
      <alignment horizontal="left" vertical="center"/>
    </xf>
    <xf numFmtId="0" fontId="4" fillId="0" borderId="16" xfId="6" applyFont="1" applyBorder="1" applyAlignment="1">
      <alignment horizontal="left"/>
    </xf>
    <xf numFmtId="0" fontId="4" fillId="0" borderId="17" xfId="6" applyFont="1" applyBorder="1" applyAlignment="1">
      <alignment horizontal="left"/>
    </xf>
    <xf numFmtId="0" fontId="4" fillId="0" borderId="18" xfId="6" applyFont="1" applyBorder="1" applyAlignment="1">
      <alignment horizontal="left"/>
    </xf>
    <xf numFmtId="164" fontId="4" fillId="0" borderId="1" xfId="8" applyNumberFormat="1" applyFont="1" applyBorder="1" applyAlignment="1">
      <alignment horizontal="right" vertical="top"/>
    </xf>
    <xf numFmtId="165" fontId="4" fillId="0" borderId="2" xfId="8" applyNumberFormat="1" applyFont="1" applyBorder="1" applyAlignment="1">
      <alignment horizontal="right" vertical="top"/>
    </xf>
    <xf numFmtId="165" fontId="4" fillId="0" borderId="3" xfId="8" applyNumberFormat="1" applyFont="1" applyBorder="1" applyAlignment="1">
      <alignment horizontal="right" vertical="top"/>
    </xf>
    <xf numFmtId="164" fontId="4" fillId="0" borderId="4" xfId="8" applyNumberFormat="1" applyFont="1" applyBorder="1" applyAlignment="1">
      <alignment horizontal="right" vertical="top"/>
    </xf>
    <xf numFmtId="165" fontId="4" fillId="0" borderId="5" xfId="8" applyNumberFormat="1" applyFont="1" applyBorder="1" applyAlignment="1">
      <alignment horizontal="right" vertical="top"/>
    </xf>
    <xf numFmtId="165" fontId="4" fillId="0" borderId="6" xfId="8" applyNumberFormat="1" applyFont="1" applyBorder="1" applyAlignment="1">
      <alignment horizontal="right" vertical="top"/>
    </xf>
    <xf numFmtId="0" fontId="2" fillId="0" borderId="6" xfId="8" applyBorder="1" applyAlignment="1">
      <alignment horizontal="center" vertical="center"/>
    </xf>
    <xf numFmtId="0" fontId="2" fillId="0" borderId="5" xfId="8" applyBorder="1" applyAlignment="1">
      <alignment horizontal="center" vertical="center"/>
    </xf>
    <xf numFmtId="164" fontId="4" fillId="0" borderId="7" xfId="8" applyNumberFormat="1" applyFont="1" applyBorder="1" applyAlignment="1">
      <alignment horizontal="right" vertical="top"/>
    </xf>
    <xf numFmtId="165" fontId="4" fillId="0" borderId="8" xfId="8" applyNumberFormat="1" applyFont="1" applyBorder="1" applyAlignment="1">
      <alignment horizontal="right" vertical="top"/>
    </xf>
    <xf numFmtId="0" fontId="2" fillId="0" borderId="8" xfId="8" applyBorder="1" applyAlignment="1">
      <alignment horizontal="center" vertical="center"/>
    </xf>
    <xf numFmtId="0" fontId="2" fillId="0" borderId="9" xfId="8" applyBorder="1" applyAlignment="1">
      <alignment horizontal="center" vertical="center"/>
    </xf>
    <xf numFmtId="164" fontId="4" fillId="0" borderId="10" xfId="8" applyNumberFormat="1" applyFont="1" applyBorder="1" applyAlignment="1">
      <alignment horizontal="right" vertical="top"/>
    </xf>
    <xf numFmtId="165" fontId="4" fillId="0" borderId="11" xfId="8" applyNumberFormat="1" applyFont="1" applyBorder="1" applyAlignment="1">
      <alignment horizontal="right" vertical="top"/>
    </xf>
    <xf numFmtId="165" fontId="4" fillId="0" borderId="12" xfId="8" applyNumberFormat="1" applyFont="1" applyBorder="1" applyAlignment="1">
      <alignment horizontal="right" vertical="top"/>
    </xf>
    <xf numFmtId="164" fontId="4" fillId="0" borderId="37" xfId="8" applyNumberFormat="1" applyFont="1" applyBorder="1" applyAlignment="1">
      <alignment horizontal="right" vertical="top"/>
    </xf>
    <xf numFmtId="165" fontId="4" fillId="0" borderId="38" xfId="8" applyNumberFormat="1" applyFont="1" applyBorder="1" applyAlignment="1">
      <alignment horizontal="right" vertical="top"/>
    </xf>
    <xf numFmtId="0" fontId="2" fillId="0" borderId="38" xfId="8" applyBorder="1" applyAlignment="1">
      <alignment horizontal="center" vertical="center"/>
    </xf>
    <xf numFmtId="0" fontId="2" fillId="0" borderId="39" xfId="8" applyBorder="1" applyAlignment="1">
      <alignment horizontal="center" vertical="center"/>
    </xf>
    <xf numFmtId="0" fontId="4" fillId="0" borderId="16" xfId="8" applyFont="1" applyBorder="1" applyAlignment="1">
      <alignment horizontal="center"/>
    </xf>
    <xf numFmtId="0" fontId="4" fillId="0" borderId="17" xfId="8" applyFont="1" applyBorder="1" applyAlignment="1">
      <alignment horizontal="center"/>
    </xf>
    <xf numFmtId="0" fontId="4" fillId="0" borderId="18" xfId="8" applyFont="1" applyBorder="1" applyAlignment="1">
      <alignment horizontal="center"/>
    </xf>
    <xf numFmtId="0" fontId="4" fillId="0" borderId="19" xfId="8" applyFont="1" applyBorder="1" applyAlignment="1">
      <alignment horizontal="left" vertical="top"/>
    </xf>
    <xf numFmtId="0" fontId="4" fillId="0" borderId="20" xfId="8" applyFont="1" applyBorder="1" applyAlignment="1">
      <alignment horizontal="left" vertical="top"/>
    </xf>
    <xf numFmtId="0" fontId="4" fillId="0" borderId="0" xfId="8" applyFont="1" applyBorder="1" applyAlignment="1">
      <alignment horizontal="left" vertical="top"/>
    </xf>
    <xf numFmtId="0" fontId="4" fillId="0" borderId="21" xfId="8" applyFont="1" applyBorder="1" applyAlignment="1">
      <alignment horizontal="left" vertical="top"/>
    </xf>
    <xf numFmtId="164" fontId="4" fillId="0" borderId="1" xfId="14" applyNumberFormat="1" applyFont="1" applyBorder="1" applyAlignment="1">
      <alignment horizontal="right" vertical="top"/>
    </xf>
    <xf numFmtId="164" fontId="4" fillId="0" borderId="2" xfId="14" applyNumberFormat="1" applyFont="1" applyBorder="1" applyAlignment="1">
      <alignment horizontal="right" vertical="top"/>
    </xf>
    <xf numFmtId="164" fontId="4" fillId="0" borderId="3" xfId="14" applyNumberFormat="1" applyFont="1" applyBorder="1" applyAlignment="1">
      <alignment horizontal="right" vertical="top"/>
    </xf>
    <xf numFmtId="165" fontId="4" fillId="0" borderId="7" xfId="14" applyNumberFormat="1" applyFont="1" applyBorder="1" applyAlignment="1">
      <alignment horizontal="right" vertical="top"/>
    </xf>
    <xf numFmtId="165" fontId="4" fillId="0" borderId="8" xfId="14" applyNumberFormat="1" applyFont="1" applyBorder="1" applyAlignment="1">
      <alignment horizontal="right" vertical="top"/>
    </xf>
    <xf numFmtId="165" fontId="4" fillId="0" borderId="9" xfId="14" applyNumberFormat="1" applyFont="1" applyBorder="1" applyAlignment="1">
      <alignment horizontal="right" vertical="top"/>
    </xf>
    <xf numFmtId="164" fontId="4" fillId="0" borderId="10" xfId="14" applyNumberFormat="1" applyFont="1" applyBorder="1" applyAlignment="1">
      <alignment horizontal="right" vertical="top"/>
    </xf>
    <xf numFmtId="164" fontId="4" fillId="0" borderId="11" xfId="14" applyNumberFormat="1" applyFont="1" applyBorder="1" applyAlignment="1">
      <alignment horizontal="right" vertical="top"/>
    </xf>
    <xf numFmtId="164" fontId="4" fillId="0" borderId="12" xfId="14" applyNumberFormat="1" applyFont="1" applyBorder="1" applyAlignment="1">
      <alignment horizontal="right" vertical="top"/>
    </xf>
    <xf numFmtId="0" fontId="2" fillId="0" borderId="11" xfId="14" applyBorder="1" applyAlignment="1">
      <alignment horizontal="center" vertical="center"/>
    </xf>
    <xf numFmtId="0" fontId="2" fillId="0" borderId="8" xfId="14" applyBorder="1" applyAlignment="1">
      <alignment horizontal="center" vertical="center"/>
    </xf>
    <xf numFmtId="165" fontId="4" fillId="0" borderId="37" xfId="14" applyNumberFormat="1" applyFont="1" applyBorder="1" applyAlignment="1">
      <alignment horizontal="right" vertical="top"/>
    </xf>
    <xf numFmtId="165" fontId="4" fillId="0" borderId="38" xfId="14" applyNumberFormat="1" applyFont="1" applyBorder="1" applyAlignment="1">
      <alignment horizontal="right" vertical="top"/>
    </xf>
    <xf numFmtId="165" fontId="4" fillId="0" borderId="39" xfId="14" applyNumberFormat="1" applyFont="1" applyBorder="1" applyAlignment="1">
      <alignment horizontal="right" vertical="top"/>
    </xf>
    <xf numFmtId="0" fontId="4" fillId="0" borderId="13" xfId="14" applyFont="1" applyBorder="1" applyAlignment="1">
      <alignment horizontal="center"/>
    </xf>
    <xf numFmtId="0" fontId="4" fillId="0" borderId="14" xfId="14" applyFont="1" applyBorder="1" applyAlignment="1">
      <alignment horizontal="center"/>
    </xf>
    <xf numFmtId="0" fontId="4" fillId="0" borderId="19" xfId="14" applyFont="1" applyBorder="1" applyAlignment="1">
      <alignment horizontal="left" vertical="top"/>
    </xf>
    <xf numFmtId="0" fontId="4" fillId="0" borderId="22" xfId="14" applyFont="1" applyBorder="1" applyAlignment="1">
      <alignment horizontal="left" vertical="top"/>
    </xf>
    <xf numFmtId="0" fontId="4" fillId="0" borderId="21" xfId="14" applyFont="1" applyBorder="1" applyAlignment="1">
      <alignment horizontal="left" vertical="top"/>
    </xf>
    <xf numFmtId="0" fontId="4" fillId="0" borderId="41" xfId="14" applyFont="1" applyBorder="1" applyAlignment="1">
      <alignment horizontal="left" vertical="top"/>
    </xf>
    <xf numFmtId="164" fontId="4" fillId="0" borderId="56" xfId="14" applyNumberFormat="1" applyFont="1" applyBorder="1" applyAlignment="1">
      <alignment horizontal="right" vertical="top"/>
    </xf>
    <xf numFmtId="165" fontId="4" fillId="0" borderId="57" xfId="14" applyNumberFormat="1" applyFont="1" applyBorder="1" applyAlignment="1">
      <alignment horizontal="right" vertical="top"/>
    </xf>
    <xf numFmtId="164" fontId="4" fillId="0" borderId="57" xfId="14" applyNumberFormat="1" applyFont="1" applyBorder="1" applyAlignment="1">
      <alignment horizontal="right" vertical="top"/>
    </xf>
    <xf numFmtId="165" fontId="4" fillId="0" borderId="58" xfId="14" applyNumberFormat="1" applyFont="1" applyBorder="1" applyAlignment="1">
      <alignment horizontal="right" vertical="top"/>
    </xf>
    <xf numFmtId="164" fontId="4" fillId="0" borderId="59" xfId="14" applyNumberFormat="1" applyFont="1" applyBorder="1" applyAlignment="1">
      <alignment horizontal="right" vertical="top"/>
    </xf>
    <xf numFmtId="165" fontId="4" fillId="0" borderId="60" xfId="14" applyNumberFormat="1" applyFont="1" applyBorder="1" applyAlignment="1">
      <alignment horizontal="right" vertical="top"/>
    </xf>
    <xf numFmtId="164" fontId="4" fillId="0" borderId="60" xfId="14" applyNumberFormat="1" applyFont="1" applyBorder="1" applyAlignment="1">
      <alignment horizontal="right" vertical="top"/>
    </xf>
    <xf numFmtId="165" fontId="4" fillId="0" borderId="61" xfId="14" applyNumberFormat="1" applyFont="1" applyBorder="1" applyAlignment="1">
      <alignment horizontal="right" vertical="top"/>
    </xf>
    <xf numFmtId="164" fontId="4" fillId="0" borderId="13" xfId="14" applyNumberFormat="1" applyFont="1" applyBorder="1" applyAlignment="1">
      <alignment horizontal="right" vertical="top"/>
    </xf>
    <xf numFmtId="165" fontId="4" fillId="0" borderId="14" xfId="14" applyNumberFormat="1" applyFont="1" applyBorder="1" applyAlignment="1">
      <alignment horizontal="right" vertical="top"/>
    </xf>
    <xf numFmtId="164" fontId="4" fillId="0" borderId="14" xfId="14" applyNumberFormat="1" applyFont="1" applyBorder="1" applyAlignment="1">
      <alignment horizontal="right" vertical="top"/>
    </xf>
    <xf numFmtId="165" fontId="4" fillId="0" borderId="15" xfId="14" applyNumberFormat="1" applyFont="1" applyBorder="1" applyAlignment="1">
      <alignment horizontal="right" vertical="top"/>
    </xf>
    <xf numFmtId="0" fontId="2" fillId="0" borderId="0" xfId="14" applyAlignment="1"/>
    <xf numFmtId="0" fontId="4" fillId="0" borderId="15" xfId="14" applyFont="1" applyBorder="1" applyAlignment="1">
      <alignment horizontal="center"/>
    </xf>
    <xf numFmtId="0" fontId="4" fillId="0" borderId="44" xfId="14" applyFont="1" applyBorder="1" applyAlignment="1">
      <alignment horizontal="left" vertical="top"/>
    </xf>
    <xf numFmtId="0" fontId="4" fillId="0" borderId="46" xfId="14" applyFont="1" applyBorder="1" applyAlignment="1">
      <alignment horizontal="left" vertical="top"/>
    </xf>
    <xf numFmtId="0" fontId="4" fillId="0" borderId="47" xfId="14" applyFont="1" applyBorder="1" applyAlignment="1">
      <alignment horizontal="left" vertical="top"/>
    </xf>
    <xf numFmtId="0" fontId="4" fillId="0" borderId="50" xfId="14" applyFont="1" applyBorder="1" applyAlignment="1">
      <alignment horizontal="left" vertical="top"/>
    </xf>
    <xf numFmtId="0" fontId="4" fillId="0" borderId="23" xfId="14" applyFont="1" applyBorder="1" applyAlignment="1">
      <alignment horizontal="left" vertical="top"/>
    </xf>
    <xf numFmtId="0" fontId="4" fillId="0" borderId="25" xfId="14" applyFont="1" applyBorder="1" applyAlignment="1">
      <alignment horizontal="left" vertical="top"/>
    </xf>
    <xf numFmtId="0" fontId="20" fillId="0" borderId="6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8" xfId="0" applyFont="1" applyBorder="1" applyAlignment="1">
      <alignment vertical="center"/>
    </xf>
    <xf numFmtId="166" fontId="20" fillId="0" borderId="0" xfId="13" applyNumberFormat="1" applyFont="1" applyAlignment="1">
      <alignment vertical="center"/>
    </xf>
    <xf numFmtId="166" fontId="20" fillId="0" borderId="68" xfId="13" applyNumberFormat="1" applyFont="1" applyBorder="1" applyAlignment="1">
      <alignment vertical="center"/>
    </xf>
    <xf numFmtId="0" fontId="18" fillId="0" borderId="65" xfId="2"/>
    <xf numFmtId="0" fontId="18" fillId="0" borderId="65" xfId="2" applyFill="1" applyAlignment="1">
      <alignment vertical="center"/>
    </xf>
    <xf numFmtId="164" fontId="7" fillId="0" borderId="1" xfId="15" applyNumberFormat="1" applyFont="1" applyBorder="1" applyAlignment="1">
      <alignment horizontal="right" vertical="top"/>
    </xf>
    <xf numFmtId="165" fontId="7" fillId="0" borderId="2" xfId="15" applyNumberFormat="1" applyFont="1" applyBorder="1" applyAlignment="1">
      <alignment horizontal="right" vertical="top"/>
    </xf>
    <xf numFmtId="165" fontId="7" fillId="0" borderId="3" xfId="15" applyNumberFormat="1" applyFont="1" applyBorder="1" applyAlignment="1">
      <alignment horizontal="right" vertical="top"/>
    </xf>
    <xf numFmtId="164" fontId="7" fillId="0" borderId="4" xfId="15" applyNumberFormat="1" applyFont="1" applyBorder="1" applyAlignment="1">
      <alignment horizontal="right" vertical="top"/>
    </xf>
    <xf numFmtId="165" fontId="7" fillId="0" borderId="5" xfId="15" applyNumberFormat="1" applyFont="1" applyBorder="1" applyAlignment="1">
      <alignment horizontal="right" vertical="top"/>
    </xf>
    <xf numFmtId="165" fontId="7" fillId="0" borderId="6" xfId="15" applyNumberFormat="1" applyFont="1" applyBorder="1" applyAlignment="1">
      <alignment horizontal="right" vertical="top"/>
    </xf>
    <xf numFmtId="0" fontId="6" fillId="0" borderId="6" xfId="15" applyBorder="1" applyAlignment="1">
      <alignment horizontal="center" vertical="center"/>
    </xf>
    <xf numFmtId="0" fontId="6" fillId="0" borderId="5" xfId="15" applyBorder="1" applyAlignment="1">
      <alignment horizontal="center" vertical="center"/>
    </xf>
    <xf numFmtId="164" fontId="7" fillId="0" borderId="7" xfId="15" applyNumberFormat="1" applyFont="1" applyBorder="1" applyAlignment="1">
      <alignment horizontal="right" vertical="top"/>
    </xf>
    <xf numFmtId="165" fontId="7" fillId="0" borderId="8" xfId="15" applyNumberFormat="1" applyFont="1" applyBorder="1" applyAlignment="1">
      <alignment horizontal="right" vertical="top"/>
    </xf>
    <xf numFmtId="0" fontId="6" fillId="0" borderId="8" xfId="15" applyBorder="1" applyAlignment="1">
      <alignment horizontal="center" vertical="center"/>
    </xf>
    <xf numFmtId="0" fontId="6" fillId="0" borderId="9" xfId="15" applyBorder="1" applyAlignment="1">
      <alignment horizontal="center" vertical="center"/>
    </xf>
    <xf numFmtId="164" fontId="7" fillId="0" borderId="10" xfId="15" applyNumberFormat="1" applyFont="1" applyBorder="1" applyAlignment="1">
      <alignment horizontal="right" vertical="top"/>
    </xf>
    <xf numFmtId="165" fontId="7" fillId="0" borderId="11" xfId="15" applyNumberFormat="1" applyFont="1" applyBorder="1" applyAlignment="1">
      <alignment horizontal="right" vertical="top"/>
    </xf>
    <xf numFmtId="165" fontId="7" fillId="0" borderId="12" xfId="15" applyNumberFormat="1" applyFont="1" applyBorder="1" applyAlignment="1">
      <alignment horizontal="right" vertical="top"/>
    </xf>
    <xf numFmtId="164" fontId="7" fillId="0" borderId="37" xfId="15" applyNumberFormat="1" applyFont="1" applyBorder="1" applyAlignment="1">
      <alignment horizontal="right" vertical="top"/>
    </xf>
    <xf numFmtId="165" fontId="7" fillId="0" borderId="38" xfId="15" applyNumberFormat="1" applyFont="1" applyBorder="1" applyAlignment="1">
      <alignment horizontal="right" vertical="top"/>
    </xf>
    <xf numFmtId="0" fontId="6" fillId="0" borderId="38" xfId="15" applyBorder="1" applyAlignment="1">
      <alignment horizontal="center" vertical="center"/>
    </xf>
    <xf numFmtId="0" fontId="6" fillId="0" borderId="39" xfId="15" applyBorder="1" applyAlignment="1">
      <alignment horizontal="center" vertical="center"/>
    </xf>
    <xf numFmtId="0" fontId="6" fillId="0" borderId="0" xfId="15" applyAlignment="1"/>
    <xf numFmtId="0" fontId="7" fillId="0" borderId="27" xfId="15" applyFont="1" applyBorder="1" applyAlignment="1">
      <alignment horizontal="left"/>
    </xf>
    <xf numFmtId="0" fontId="7" fillId="0" borderId="16" xfId="15" applyFont="1" applyBorder="1" applyAlignment="1">
      <alignment horizontal="center"/>
    </xf>
    <xf numFmtId="0" fontId="7" fillId="0" borderId="17" xfId="15" applyFont="1" applyBorder="1" applyAlignment="1">
      <alignment horizontal="center"/>
    </xf>
    <xf numFmtId="0" fontId="7" fillId="0" borderId="18" xfId="15" applyFont="1" applyBorder="1" applyAlignment="1">
      <alignment horizontal="center"/>
    </xf>
    <xf numFmtId="0" fontId="7" fillId="0" borderId="19" xfId="15" applyFont="1" applyBorder="1" applyAlignment="1">
      <alignment horizontal="left" vertical="top"/>
    </xf>
    <xf numFmtId="0" fontId="7" fillId="0" borderId="20" xfId="15" applyFont="1" applyBorder="1" applyAlignment="1">
      <alignment horizontal="left" vertical="top"/>
    </xf>
    <xf numFmtId="0" fontId="7" fillId="0" borderId="0" xfId="15" applyFont="1" applyBorder="1" applyAlignment="1">
      <alignment horizontal="left" vertical="top"/>
    </xf>
    <xf numFmtId="0" fontId="7" fillId="0" borderId="21" xfId="15" applyFont="1" applyBorder="1" applyAlignment="1">
      <alignment horizontal="left" vertical="top"/>
    </xf>
    <xf numFmtId="0" fontId="7" fillId="0" borderId="22" xfId="15" applyFont="1" applyBorder="1" applyAlignment="1">
      <alignment horizontal="left" vertical="top"/>
    </xf>
    <xf numFmtId="0" fontId="4" fillId="0" borderId="35" xfId="8" applyFont="1" applyBorder="1" applyAlignment="1">
      <alignment horizontal="left" vertical="top"/>
    </xf>
    <xf numFmtId="0" fontId="0" fillId="0" borderId="32" xfId="0" applyBorder="1" applyAlignment="1"/>
    <xf numFmtId="0" fontId="0" fillId="0" borderId="40" xfId="0" applyBorder="1" applyAlignment="1"/>
    <xf numFmtId="0" fontId="4" fillId="0" borderId="36" xfId="8" applyFont="1" applyBorder="1" applyAlignment="1">
      <alignment horizontal="left" vertical="top"/>
    </xf>
    <xf numFmtId="0" fontId="0" fillId="0" borderId="0" xfId="0" applyBorder="1" applyAlignment="1"/>
    <xf numFmtId="0" fontId="4" fillId="0" borderId="26" xfId="8" applyFont="1" applyBorder="1" applyAlignment="1">
      <alignment horizontal="left" vertical="top"/>
    </xf>
    <xf numFmtId="0" fontId="0" fillId="0" borderId="41" xfId="0" applyBorder="1" applyAlignment="1"/>
    <xf numFmtId="0" fontId="0" fillId="0" borderId="33" xfId="0" applyBorder="1" applyAlignment="1"/>
    <xf numFmtId="0" fontId="4" fillId="0" borderId="34" xfId="8" applyFont="1" applyBorder="1" applyAlignment="1">
      <alignment horizontal="left" vertical="top"/>
    </xf>
    <xf numFmtId="0" fontId="0" fillId="0" borderId="22" xfId="0" applyBorder="1" applyAlignment="1"/>
    <xf numFmtId="0" fontId="3" fillId="0" borderId="26" xfId="8" applyFont="1" applyBorder="1" applyAlignment="1">
      <alignment horizontal="center" vertical="center"/>
    </xf>
    <xf numFmtId="0" fontId="0" fillId="0" borderId="26" xfId="0" applyBorder="1" applyAlignment="1"/>
    <xf numFmtId="0" fontId="4" fillId="0" borderId="27" xfId="8" applyFont="1" applyBorder="1" applyAlignment="1">
      <alignment horizontal="left"/>
    </xf>
    <xf numFmtId="0" fontId="0" fillId="0" borderId="28" xfId="0" applyBorder="1" applyAlignment="1"/>
    <xf numFmtId="0" fontId="0" fillId="0" borderId="29" xfId="0" applyBorder="1" applyAlignment="1"/>
    <xf numFmtId="0" fontId="4" fillId="0" borderId="30" xfId="8" applyFont="1" applyBorder="1" applyAlignment="1">
      <alignment horizontal="left" vertical="top"/>
    </xf>
    <xf numFmtId="0" fontId="4" fillId="0" borderId="31" xfId="8" applyFont="1" applyBorder="1" applyAlignment="1">
      <alignment horizontal="left" vertical="top"/>
    </xf>
    <xf numFmtId="0" fontId="4" fillId="0" borderId="47" xfId="14" applyFont="1" applyBorder="1" applyAlignment="1">
      <alignment horizontal="left" vertical="top"/>
    </xf>
    <xf numFmtId="0" fontId="2" fillId="0" borderId="32" xfId="14" applyFont="1" applyBorder="1" applyAlignment="1">
      <alignment horizontal="center" vertical="center"/>
    </xf>
    <xf numFmtId="0" fontId="2" fillId="0" borderId="33" xfId="14" applyFont="1" applyBorder="1" applyAlignment="1">
      <alignment horizontal="center" vertical="center"/>
    </xf>
    <xf numFmtId="0" fontId="4" fillId="0" borderId="53" xfId="14" applyFont="1" applyBorder="1" applyAlignment="1">
      <alignment horizontal="left" vertical="top"/>
    </xf>
    <xf numFmtId="0" fontId="2" fillId="0" borderId="0" xfId="14" applyFont="1" applyBorder="1" applyAlignment="1">
      <alignment horizontal="center" vertical="center"/>
    </xf>
    <xf numFmtId="0" fontId="2" fillId="0" borderId="34" xfId="14" applyFont="1" applyBorder="1" applyAlignment="1">
      <alignment horizontal="center" vertical="center"/>
    </xf>
    <xf numFmtId="0" fontId="2" fillId="0" borderId="36" xfId="14" applyFont="1" applyBorder="1" applyAlignment="1">
      <alignment horizontal="center" vertical="center"/>
    </xf>
    <xf numFmtId="0" fontId="20" fillId="0" borderId="67" xfId="0" applyFont="1" applyBorder="1" applyAlignment="1">
      <alignment vertical="center"/>
    </xf>
    <xf numFmtId="0" fontId="4" fillId="0" borderId="23" xfId="14" applyFont="1" applyBorder="1" applyAlignment="1">
      <alignment horizontal="left" vertical="top"/>
    </xf>
    <xf numFmtId="0" fontId="2" fillId="0" borderId="40" xfId="14" applyFont="1" applyBorder="1" applyAlignment="1">
      <alignment horizontal="center" vertical="center"/>
    </xf>
    <xf numFmtId="0" fontId="4" fillId="0" borderId="24" xfId="14" applyFont="1" applyBorder="1" applyAlignment="1">
      <alignment horizontal="left" vertical="top"/>
    </xf>
    <xf numFmtId="0" fontId="2" fillId="0" borderId="26" xfId="14" applyFont="1" applyBorder="1" applyAlignment="1">
      <alignment horizontal="center" vertical="center"/>
    </xf>
    <xf numFmtId="0" fontId="3" fillId="0" borderId="0" xfId="14" applyFont="1" applyBorder="1" applyAlignment="1">
      <alignment horizontal="center" vertical="center"/>
    </xf>
    <xf numFmtId="0" fontId="4" fillId="0" borderId="63" xfId="14" applyFont="1" applyBorder="1" applyAlignment="1">
      <alignment horizontal="left"/>
    </xf>
    <xf numFmtId="0" fontId="2" fillId="0" borderId="19" xfId="14" applyFont="1" applyBorder="1" applyAlignment="1">
      <alignment horizontal="center" vertical="center"/>
    </xf>
    <xf numFmtId="0" fontId="2" fillId="0" borderId="20" xfId="14" applyFont="1" applyBorder="1" applyAlignment="1">
      <alignment horizontal="center" vertical="center"/>
    </xf>
    <xf numFmtId="0" fontId="2" fillId="0" borderId="41" xfId="14" applyFont="1" applyBorder="1" applyAlignment="1">
      <alignment horizontal="center" vertical="center"/>
    </xf>
    <xf numFmtId="0" fontId="4" fillId="0" borderId="62" xfId="14" applyFont="1" applyBorder="1" applyAlignment="1">
      <alignment horizontal="center"/>
    </xf>
    <xf numFmtId="0" fontId="2" fillId="0" borderId="31" xfId="14" applyFont="1" applyBorder="1" applyAlignment="1">
      <alignment horizontal="center" vertical="center"/>
    </xf>
    <xf numFmtId="0" fontId="4" fillId="0" borderId="59" xfId="14" applyFont="1" applyBorder="1" applyAlignment="1">
      <alignment horizontal="center"/>
    </xf>
    <xf numFmtId="0" fontId="2" fillId="0" borderId="48" xfId="14" applyFont="1" applyBorder="1" applyAlignment="1">
      <alignment horizontal="center" vertical="center"/>
    </xf>
    <xf numFmtId="0" fontId="4" fillId="0" borderId="60" xfId="14" applyFont="1" applyBorder="1" applyAlignment="1">
      <alignment horizontal="center"/>
    </xf>
    <xf numFmtId="0" fontId="4" fillId="0" borderId="61" xfId="14" applyFont="1" applyBorder="1" applyAlignment="1">
      <alignment horizontal="center"/>
    </xf>
    <xf numFmtId="0" fontId="2" fillId="0" borderId="50" xfId="14" applyFont="1" applyBorder="1" applyAlignment="1">
      <alignment horizontal="center" vertical="center"/>
    </xf>
    <xf numFmtId="0" fontId="4" fillId="0" borderId="56" xfId="14" applyFont="1" applyBorder="1" applyAlignment="1">
      <alignment horizontal="center"/>
    </xf>
    <xf numFmtId="0" fontId="2" fillId="0" borderId="51" xfId="14" applyFont="1" applyBorder="1" applyAlignment="1">
      <alignment horizontal="center" vertical="center"/>
    </xf>
    <xf numFmtId="0" fontId="4" fillId="0" borderId="18" xfId="14" applyFont="1" applyBorder="1" applyAlignment="1">
      <alignment horizontal="center"/>
    </xf>
    <xf numFmtId="0" fontId="2" fillId="0" borderId="39" xfId="14" applyFont="1" applyBorder="1" applyAlignment="1">
      <alignment horizontal="center" vertical="center"/>
    </xf>
    <xf numFmtId="0" fontId="4" fillId="0" borderId="44" xfId="14" applyFont="1" applyBorder="1" applyAlignment="1">
      <alignment horizontal="left" vertical="top"/>
    </xf>
    <xf numFmtId="0" fontId="4" fillId="0" borderId="45" xfId="14" applyFont="1" applyBorder="1" applyAlignment="1">
      <alignment horizontal="left" vertical="top"/>
    </xf>
    <xf numFmtId="0" fontId="3" fillId="0" borderId="0" xfId="15" applyFont="1" applyBorder="1" applyAlignment="1">
      <alignment horizontal="center" vertical="center"/>
    </xf>
    <xf numFmtId="0" fontId="6" fillId="0" borderId="0" xfId="15" applyFont="1" applyBorder="1" applyAlignment="1">
      <alignment horizontal="center" vertical="center"/>
    </xf>
    <xf numFmtId="0" fontId="7" fillId="0" borderId="29" xfId="15" applyFont="1" applyBorder="1" applyAlignment="1">
      <alignment horizontal="left"/>
    </xf>
    <xf numFmtId="0" fontId="6" fillId="0" borderId="28" xfId="15" applyFont="1" applyBorder="1" applyAlignment="1">
      <alignment horizontal="center" vertical="center"/>
    </xf>
    <xf numFmtId="0" fontId="6" fillId="0" borderId="29" xfId="15" applyFont="1" applyBorder="1" applyAlignment="1">
      <alignment horizontal="center" vertical="center"/>
    </xf>
    <xf numFmtId="0" fontId="7" fillId="0" borderId="44" xfId="15" applyFont="1" applyBorder="1" applyAlignment="1">
      <alignment horizontal="left" vertical="top"/>
    </xf>
    <xf numFmtId="0" fontId="6" fillId="0" borderId="32" xfId="15" applyFont="1" applyBorder="1" applyAlignment="1">
      <alignment horizontal="center" vertical="center"/>
    </xf>
    <xf numFmtId="0" fontId="6" fillId="0" borderId="33" xfId="15" applyFont="1" applyBorder="1" applyAlignment="1">
      <alignment horizontal="center" vertical="center"/>
    </xf>
    <xf numFmtId="0" fontId="7" fillId="0" borderId="45" xfId="15" applyFont="1" applyBorder="1" applyAlignment="1">
      <alignment horizontal="left" vertical="top"/>
    </xf>
    <xf numFmtId="0" fontId="6" fillId="0" borderId="34" xfId="15" applyFont="1" applyBorder="1" applyAlignment="1">
      <alignment horizontal="center" vertical="center"/>
    </xf>
    <xf numFmtId="0" fontId="7" fillId="0" borderId="31" xfId="15" applyFont="1" applyBorder="1" applyAlignment="1">
      <alignment horizontal="left" vertical="top"/>
    </xf>
    <xf numFmtId="0" fontId="7" fillId="0" borderId="22" xfId="15" applyFont="1" applyBorder="1" applyAlignment="1">
      <alignment horizontal="left" vertical="top"/>
    </xf>
    <xf numFmtId="0" fontId="6" fillId="0" borderId="22" xfId="15" applyFont="1" applyBorder="1" applyAlignment="1">
      <alignment horizontal="center" vertical="center"/>
    </xf>
    <xf numFmtId="0" fontId="7" fillId="0" borderId="53" xfId="15" applyFont="1" applyBorder="1" applyAlignment="1">
      <alignment horizontal="left" vertical="top"/>
    </xf>
    <xf numFmtId="0" fontId="7" fillId="0" borderId="36" xfId="15" applyFont="1" applyBorder="1" applyAlignment="1">
      <alignment horizontal="left" vertical="top"/>
    </xf>
    <xf numFmtId="0" fontId="7" fillId="0" borderId="23" xfId="15" applyFont="1" applyBorder="1" applyAlignment="1">
      <alignment horizontal="left" vertical="top"/>
    </xf>
    <xf numFmtId="0" fontId="6" fillId="0" borderId="40" xfId="15" applyFont="1" applyBorder="1" applyAlignment="1">
      <alignment horizontal="center" vertical="center"/>
    </xf>
    <xf numFmtId="0" fontId="7" fillId="0" borderId="24" xfId="15" applyFont="1" applyBorder="1" applyAlignment="1">
      <alignment horizontal="left" vertical="top"/>
    </xf>
    <xf numFmtId="0" fontId="6" fillId="0" borderId="26" xfId="15" applyFont="1" applyBorder="1" applyAlignment="1">
      <alignment horizontal="center" vertical="center"/>
    </xf>
    <xf numFmtId="0" fontId="7" fillId="0" borderId="41" xfId="15" applyFont="1" applyBorder="1" applyAlignment="1">
      <alignment horizontal="left" vertical="top"/>
    </xf>
    <xf numFmtId="0" fontId="6" fillId="0" borderId="41" xfId="15" applyFont="1" applyBorder="1" applyAlignment="1">
      <alignment horizontal="center" vertical="center"/>
    </xf>
  </cellXfs>
  <cellStyles count="16">
    <cellStyle name="Heading 1" xfId="1" builtinId="16"/>
    <cellStyle name="Heading 2" xfId="2" builtinId="17"/>
    <cellStyle name="Heading 3" xfId="3" builtinId="18"/>
    <cellStyle name="Normal" xfId="0" builtinId="0"/>
    <cellStyle name="Normal_Folha10" xfId="4"/>
    <cellStyle name="Normal_Folha10 (2)" xfId="5"/>
    <cellStyle name="Normal_Folha14" xfId="6"/>
    <cellStyle name="Normal_Folha15" xfId="7"/>
    <cellStyle name="Normal_Folha17" xfId="8"/>
    <cellStyle name="Normal_Folha6" xfId="9"/>
    <cellStyle name="Normal_Folha7" xfId="10"/>
    <cellStyle name="Normal_Folha8" xfId="11"/>
    <cellStyle name="Normal_Folha9" xfId="12"/>
    <cellStyle name="Normal_Sheet1" xfId="14"/>
    <cellStyle name="Normal_Sheet2" xfId="15"/>
    <cellStyle name="Percent" xfId="13" builtinId="5"/>
  </cellStyles>
  <dxfs count="1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indexed="8"/>
        <name val="Calibri"/>
        <scheme val="none"/>
      </font>
      <alignment horizontal="lef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indexed="8"/>
        <name val="Calibri"/>
        <scheme val="none"/>
      </font>
      <alignment horizontal="lef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indexed="8"/>
        <name val="Calibri"/>
        <scheme val="minor"/>
      </font>
      <alignment horizontal="left" vertical="top" textRotation="0" wrapTex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medium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indexed="8"/>
        <name val="Calibri"/>
        <scheme val="minor"/>
      </font>
      <alignment horizontal="left" vertical="top" textRotation="0" wrapTex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medium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indexed="8"/>
        <name val="Calibri"/>
        <scheme val="minor"/>
      </font>
      <alignment horizontal="left" vertical="top" textRotation="0" wrapTex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medium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indexed="8"/>
        <name val="Calibri"/>
        <scheme val="minor"/>
      </font>
      <alignment horizontal="left" vertical="top" textRotation="0" wrapTex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0.0%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6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Sheet2!$L$5</c:f>
              <c:strCache>
                <c:ptCount val="1"/>
                <c:pt idx="0">
                  <c:v>Portugal</c:v>
                </c:pt>
              </c:strCache>
            </c:strRef>
          </c:tx>
          <c:invertIfNegative val="0"/>
          <c:cat>
            <c:strRef>
              <c:f>Sheet2!$K$6:$K$8</c:f>
              <c:strCache>
                <c:ptCount val="3"/>
                <c:pt idx="0">
                  <c:v>Listed offences</c:v>
                </c:pt>
                <c:pt idx="1">
                  <c:v>Non-listed offences</c:v>
                </c:pt>
                <c:pt idx="2">
                  <c:v>Both</c:v>
                </c:pt>
              </c:strCache>
            </c:strRef>
          </c:cat>
          <c:val>
            <c:numRef>
              <c:f>Sheet2!$L$6:$L$8</c:f>
              <c:numCache>
                <c:formatCode>0.0%</c:formatCode>
                <c:ptCount val="3"/>
                <c:pt idx="0">
                  <c:v>0.55454545454545456</c:v>
                </c:pt>
                <c:pt idx="1">
                  <c:v>0.18636363636363637</c:v>
                </c:pt>
                <c:pt idx="2">
                  <c:v>0.25909090909090909</c:v>
                </c:pt>
              </c:numCache>
            </c:numRef>
          </c:val>
        </c:ser>
        <c:ser>
          <c:idx val="1"/>
          <c:order val="1"/>
          <c:tx>
            <c:strRef>
              <c:f>Sheet2!$M$5</c:f>
              <c:strCache>
                <c:ptCount val="1"/>
                <c:pt idx="0">
                  <c:v>Spain</c:v>
                </c:pt>
              </c:strCache>
            </c:strRef>
          </c:tx>
          <c:invertIfNegative val="0"/>
          <c:cat>
            <c:strRef>
              <c:f>Sheet2!$K$6:$K$8</c:f>
              <c:strCache>
                <c:ptCount val="3"/>
                <c:pt idx="0">
                  <c:v>Listed offences</c:v>
                </c:pt>
                <c:pt idx="1">
                  <c:v>Non-listed offences</c:v>
                </c:pt>
                <c:pt idx="2">
                  <c:v>Both</c:v>
                </c:pt>
              </c:strCache>
            </c:strRef>
          </c:cat>
          <c:val>
            <c:numRef>
              <c:f>Sheet2!$M$6:$M$8</c:f>
              <c:numCache>
                <c:formatCode>0.0%</c:formatCode>
                <c:ptCount val="3"/>
                <c:pt idx="0">
                  <c:v>0.76493506493506491</c:v>
                </c:pt>
                <c:pt idx="1">
                  <c:v>8.7012987012987E-2</c:v>
                </c:pt>
                <c:pt idx="2">
                  <c:v>0.14805194805194805</c:v>
                </c:pt>
              </c:numCache>
            </c:numRef>
          </c:val>
        </c:ser>
        <c:ser>
          <c:idx val="2"/>
          <c:order val="2"/>
          <c:tx>
            <c:strRef>
              <c:f>Sheet2!$N$5</c:f>
              <c:strCache>
                <c:ptCount val="1"/>
                <c:pt idx="0">
                  <c:v>Italy</c:v>
                </c:pt>
              </c:strCache>
            </c:strRef>
          </c:tx>
          <c:invertIfNegative val="0"/>
          <c:cat>
            <c:strRef>
              <c:f>Sheet2!$K$6:$K$8</c:f>
              <c:strCache>
                <c:ptCount val="3"/>
                <c:pt idx="0">
                  <c:v>Listed offences</c:v>
                </c:pt>
                <c:pt idx="1">
                  <c:v>Non-listed offences</c:v>
                </c:pt>
                <c:pt idx="2">
                  <c:v>Both</c:v>
                </c:pt>
              </c:strCache>
            </c:strRef>
          </c:cat>
          <c:val>
            <c:numRef>
              <c:f>Sheet2!$N$6:$N$8</c:f>
              <c:numCache>
                <c:formatCode>0.0%</c:formatCode>
                <c:ptCount val="3"/>
                <c:pt idx="0">
                  <c:v>0.85</c:v>
                </c:pt>
                <c:pt idx="1">
                  <c:v>0.1</c:v>
                </c:pt>
                <c:pt idx="2">
                  <c:v>0.05</c:v>
                </c:pt>
              </c:numCache>
            </c:numRef>
          </c:val>
        </c:ser>
        <c:ser>
          <c:idx val="3"/>
          <c:order val="3"/>
          <c:tx>
            <c:strRef>
              <c:f>Sheet2!$O$5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strRef>
              <c:f>Sheet2!$K$6:$K$8</c:f>
              <c:strCache>
                <c:ptCount val="3"/>
                <c:pt idx="0">
                  <c:v>Listed offences</c:v>
                </c:pt>
                <c:pt idx="1">
                  <c:v>Non-listed offences</c:v>
                </c:pt>
                <c:pt idx="2">
                  <c:v>Both</c:v>
                </c:pt>
              </c:strCache>
            </c:strRef>
          </c:cat>
          <c:val>
            <c:numRef>
              <c:f>Sheet2!$O$6:$O$8</c:f>
              <c:numCache>
                <c:formatCode>0.0%</c:formatCode>
                <c:ptCount val="3"/>
                <c:pt idx="0">
                  <c:v>0.86458333333333326</c:v>
                </c:pt>
                <c:pt idx="1">
                  <c:v>3.125E-2</c:v>
                </c:pt>
                <c:pt idx="2">
                  <c:v>0.10416666666666666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51296"/>
        <c:axId val="204552832"/>
      </c:barChart>
      <c:catAx>
        <c:axId val="20455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4552832"/>
        <c:crosses val="autoZero"/>
        <c:auto val="1"/>
        <c:lblAlgn val="ctr"/>
        <c:lblOffset val="100"/>
        <c:noMultiLvlLbl val="0"/>
      </c:catAx>
      <c:valAx>
        <c:axId val="2045528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4551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Sheet2!$L$5</c:f>
              <c:strCache>
                <c:ptCount val="1"/>
                <c:pt idx="0">
                  <c:v>Portugal</c:v>
                </c:pt>
              </c:strCache>
            </c:strRef>
          </c:tx>
          <c:invertIfNegative val="0"/>
          <c:cat>
            <c:strRef>
              <c:f>Sheet2!$K$9:$K$11</c:f>
              <c:strCache>
                <c:ptCount val="3"/>
                <c:pt idx="0">
                  <c:v>Listed offences</c:v>
                </c:pt>
                <c:pt idx="1">
                  <c:v>Non-listed offences</c:v>
                </c:pt>
                <c:pt idx="2">
                  <c:v>Both</c:v>
                </c:pt>
              </c:strCache>
            </c:strRef>
          </c:cat>
          <c:val>
            <c:numRef>
              <c:f>Sheet2!$L$9:$L$11</c:f>
              <c:numCache>
                <c:formatCode>0.0%</c:formatCode>
                <c:ptCount val="3"/>
                <c:pt idx="0">
                  <c:v>0.65357142857142858</c:v>
                </c:pt>
                <c:pt idx="1">
                  <c:v>0.22857142857142856</c:v>
                </c:pt>
                <c:pt idx="2">
                  <c:v>0.11785714285714287</c:v>
                </c:pt>
              </c:numCache>
            </c:numRef>
          </c:val>
        </c:ser>
        <c:ser>
          <c:idx val="1"/>
          <c:order val="1"/>
          <c:tx>
            <c:strRef>
              <c:f>Sheet2!$M$5</c:f>
              <c:strCache>
                <c:ptCount val="1"/>
                <c:pt idx="0">
                  <c:v>Spain</c:v>
                </c:pt>
              </c:strCache>
            </c:strRef>
          </c:tx>
          <c:invertIfNegative val="0"/>
          <c:cat>
            <c:strRef>
              <c:f>Sheet2!$K$9:$K$11</c:f>
              <c:strCache>
                <c:ptCount val="3"/>
                <c:pt idx="0">
                  <c:v>Listed offences</c:v>
                </c:pt>
                <c:pt idx="1">
                  <c:v>Non-listed offences</c:v>
                </c:pt>
                <c:pt idx="2">
                  <c:v>Both</c:v>
                </c:pt>
              </c:strCache>
            </c:strRef>
          </c:cat>
          <c:val>
            <c:numRef>
              <c:f>Sheet2!$M$9:$M$11</c:f>
              <c:numCache>
                <c:formatCode>0.0%</c:formatCode>
                <c:ptCount val="3"/>
                <c:pt idx="0">
                  <c:v>0.51541850220264318</c:v>
                </c:pt>
                <c:pt idx="1">
                  <c:v>0.33039647577092507</c:v>
                </c:pt>
                <c:pt idx="2">
                  <c:v>0.15418502202643172</c:v>
                </c:pt>
              </c:numCache>
            </c:numRef>
          </c:val>
        </c:ser>
        <c:ser>
          <c:idx val="2"/>
          <c:order val="2"/>
          <c:tx>
            <c:strRef>
              <c:f>Sheet2!$N$5</c:f>
              <c:strCache>
                <c:ptCount val="1"/>
                <c:pt idx="0">
                  <c:v>Italy</c:v>
                </c:pt>
              </c:strCache>
            </c:strRef>
          </c:tx>
          <c:invertIfNegative val="0"/>
          <c:cat>
            <c:strRef>
              <c:f>Sheet2!$K$9:$K$11</c:f>
              <c:strCache>
                <c:ptCount val="3"/>
                <c:pt idx="0">
                  <c:v>Listed offences</c:v>
                </c:pt>
                <c:pt idx="1">
                  <c:v>Non-listed offences</c:v>
                </c:pt>
                <c:pt idx="2">
                  <c:v>Both</c:v>
                </c:pt>
              </c:strCache>
            </c:strRef>
          </c:cat>
          <c:val>
            <c:numRef>
              <c:f>Sheet2!$N$9:$N$11</c:f>
              <c:numCache>
                <c:formatCode>0.0%</c:formatCode>
                <c:ptCount val="3"/>
                <c:pt idx="0">
                  <c:v>0.43362831858407075</c:v>
                </c:pt>
                <c:pt idx="1">
                  <c:v>0.49557522123893805</c:v>
                </c:pt>
                <c:pt idx="2">
                  <c:v>7.0796460176991149E-2</c:v>
                </c:pt>
              </c:numCache>
            </c:numRef>
          </c:val>
        </c:ser>
        <c:ser>
          <c:idx val="3"/>
          <c:order val="3"/>
          <c:tx>
            <c:strRef>
              <c:f>Sheet2!$O$5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strRef>
              <c:f>Sheet2!$K$9:$K$11</c:f>
              <c:strCache>
                <c:ptCount val="3"/>
                <c:pt idx="0">
                  <c:v>Listed offences</c:v>
                </c:pt>
                <c:pt idx="1">
                  <c:v>Non-listed offences</c:v>
                </c:pt>
                <c:pt idx="2">
                  <c:v>Both</c:v>
                </c:pt>
              </c:strCache>
            </c:strRef>
          </c:cat>
          <c:val>
            <c:numRef>
              <c:f>Sheet2!$O$9:$O$11</c:f>
              <c:numCache>
                <c:formatCode>0.0%</c:formatCode>
                <c:ptCount val="3"/>
                <c:pt idx="0">
                  <c:v>0.68776371308016881</c:v>
                </c:pt>
                <c:pt idx="1">
                  <c:v>0.25738396624472576</c:v>
                </c:pt>
                <c:pt idx="2">
                  <c:v>5.4852320675105481E-2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41056"/>
        <c:axId val="205342592"/>
      </c:barChart>
      <c:catAx>
        <c:axId val="20534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5342592"/>
        <c:crosses val="autoZero"/>
        <c:auto val="1"/>
        <c:lblAlgn val="ctr"/>
        <c:lblOffset val="100"/>
        <c:noMultiLvlLbl val="0"/>
      </c:catAx>
      <c:valAx>
        <c:axId val="20534259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5341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Sheet1!$H$20</c:f>
              <c:strCache>
                <c:ptCount val="1"/>
                <c:pt idx="0">
                  <c:v>Portugal</c:v>
                </c:pt>
              </c:strCache>
            </c:strRef>
          </c:tx>
          <c:invertIfNegative val="0"/>
          <c:cat>
            <c:strRef>
              <c:f>Sheet1!$G$21:$G$24</c:f>
              <c:strCache>
                <c:ptCount val="4"/>
                <c:pt idx="0">
                  <c:v>Neither</c:v>
                </c:pt>
                <c:pt idx="1">
                  <c:v>Consented to surrender only</c:v>
                </c:pt>
                <c:pt idx="2">
                  <c:v>Renounced to speciality rules only</c:v>
                </c:pt>
                <c:pt idx="3">
                  <c:v>Both</c:v>
                </c:pt>
              </c:strCache>
            </c:strRef>
          </c:cat>
          <c:val>
            <c:numRef>
              <c:f>Sheet1!$H$21:$H$24</c:f>
              <c:numCache>
                <c:formatCode>0.0%</c:formatCode>
                <c:ptCount val="4"/>
                <c:pt idx="0">
                  <c:v>0.46299999999999997</c:v>
                </c:pt>
                <c:pt idx="1">
                  <c:v>0.44600000000000001</c:v>
                </c:pt>
                <c:pt idx="2">
                  <c:v>1.1000000000000001E-2</c:v>
                </c:pt>
                <c:pt idx="3">
                  <c:v>8.1000000000000003E-2</c:v>
                </c:pt>
              </c:numCache>
            </c:numRef>
          </c:val>
        </c:ser>
        <c:ser>
          <c:idx val="2"/>
          <c:order val="1"/>
          <c:tx>
            <c:strRef>
              <c:f>Sheet1!$J$20</c:f>
              <c:strCache>
                <c:ptCount val="1"/>
                <c:pt idx="0">
                  <c:v>Italy</c:v>
                </c:pt>
              </c:strCache>
            </c:strRef>
          </c:tx>
          <c:invertIfNegative val="0"/>
          <c:cat>
            <c:strRef>
              <c:f>Sheet1!$G$21:$G$24</c:f>
              <c:strCache>
                <c:ptCount val="4"/>
                <c:pt idx="0">
                  <c:v>Neither</c:v>
                </c:pt>
                <c:pt idx="1">
                  <c:v>Consented to surrender only</c:v>
                </c:pt>
                <c:pt idx="2">
                  <c:v>Renounced to speciality rules only</c:v>
                </c:pt>
                <c:pt idx="3">
                  <c:v>Both</c:v>
                </c:pt>
              </c:strCache>
            </c:strRef>
          </c:cat>
          <c:val>
            <c:numRef>
              <c:f>Sheet1!$J$21:$J$24</c:f>
              <c:numCache>
                <c:formatCode>0.0%</c:formatCode>
                <c:ptCount val="4"/>
                <c:pt idx="0">
                  <c:v>0.754</c:v>
                </c:pt>
                <c:pt idx="1">
                  <c:v>0.23699999999999999</c:v>
                </c:pt>
                <c:pt idx="2">
                  <c:v>8.0000000000000002E-3</c:v>
                </c:pt>
                <c:pt idx="3">
                  <c:v>0</c:v>
                </c:pt>
              </c:numCache>
            </c:numRef>
          </c:val>
        </c:ser>
        <c:ser>
          <c:idx val="3"/>
          <c:order val="2"/>
          <c:tx>
            <c:strRef>
              <c:f>Sheet1!$K$20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strRef>
              <c:f>Sheet1!$G$21:$G$24</c:f>
              <c:strCache>
                <c:ptCount val="4"/>
                <c:pt idx="0">
                  <c:v>Neither</c:v>
                </c:pt>
                <c:pt idx="1">
                  <c:v>Consented to surrender only</c:v>
                </c:pt>
                <c:pt idx="2">
                  <c:v>Renounced to speciality rules only</c:v>
                </c:pt>
                <c:pt idx="3">
                  <c:v>Both</c:v>
                </c:pt>
              </c:strCache>
            </c:strRef>
          </c:cat>
          <c:val>
            <c:numRef>
              <c:f>Sheet1!$K$21:$K$24</c:f>
              <c:numCache>
                <c:formatCode>0.0%</c:formatCode>
                <c:ptCount val="4"/>
                <c:pt idx="0">
                  <c:v>0.78799999999999992</c:v>
                </c:pt>
                <c:pt idx="1">
                  <c:v>0.19600000000000001</c:v>
                </c:pt>
                <c:pt idx="2">
                  <c:v>0</c:v>
                </c:pt>
                <c:pt idx="3">
                  <c:v>1.6E-2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64032"/>
        <c:axId val="195165568"/>
      </c:barChart>
      <c:catAx>
        <c:axId val="19516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95165568"/>
        <c:crosses val="autoZero"/>
        <c:auto val="1"/>
        <c:lblAlgn val="ctr"/>
        <c:lblOffset val="100"/>
        <c:noMultiLvlLbl val="0"/>
      </c:catAx>
      <c:valAx>
        <c:axId val="1951655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9516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Folha17!$B$3</c:f>
              <c:strCache>
                <c:ptCount val="1"/>
                <c:pt idx="0">
                  <c:v>Portugal</c:v>
                </c:pt>
              </c:strCache>
            </c:strRef>
          </c:tx>
          <c:invertIfNegative val="0"/>
          <c:cat>
            <c:strRef>
              <c:f>Folha17!$A$4:$A$8</c:f>
              <c:strCache>
                <c:ptCount val="5"/>
                <c:pt idx="0">
                  <c:v>was approved and executed</c:v>
                </c:pt>
                <c:pt idx="1">
                  <c:v>was approved but not executed</c:v>
                </c:pt>
                <c:pt idx="2">
                  <c:v>was forwarded and executed</c:v>
                </c:pt>
                <c:pt idx="3">
                  <c:v>was refused</c:v>
                </c:pt>
                <c:pt idx="4">
                  <c:v>was withdrawn</c:v>
                </c:pt>
              </c:strCache>
            </c:strRef>
          </c:cat>
          <c:val>
            <c:numRef>
              <c:f>Folha17!$B$4:$B$8</c:f>
              <c:numCache>
                <c:formatCode>0.0%</c:formatCode>
                <c:ptCount val="5"/>
                <c:pt idx="0">
                  <c:v>0.79078014184397161</c:v>
                </c:pt>
                <c:pt idx="1">
                  <c:v>0.10283687943262411</c:v>
                </c:pt>
                <c:pt idx="2">
                  <c:v>3.5460992907801418E-3</c:v>
                </c:pt>
                <c:pt idx="3">
                  <c:v>3.1914893617021274E-2</c:v>
                </c:pt>
                <c:pt idx="4">
                  <c:v>7.0921985815602828E-2</c:v>
                </c:pt>
              </c:numCache>
            </c:numRef>
          </c:val>
        </c:ser>
        <c:ser>
          <c:idx val="1"/>
          <c:order val="1"/>
          <c:tx>
            <c:strRef>
              <c:f>Folha17!$C$3</c:f>
              <c:strCache>
                <c:ptCount val="1"/>
                <c:pt idx="0">
                  <c:v>Spain</c:v>
                </c:pt>
              </c:strCache>
            </c:strRef>
          </c:tx>
          <c:invertIfNegative val="0"/>
          <c:cat>
            <c:strRef>
              <c:f>Folha17!$A$4:$A$8</c:f>
              <c:strCache>
                <c:ptCount val="5"/>
                <c:pt idx="0">
                  <c:v>was approved and executed</c:v>
                </c:pt>
                <c:pt idx="1">
                  <c:v>was approved but not executed</c:v>
                </c:pt>
                <c:pt idx="2">
                  <c:v>was forwarded and executed</c:v>
                </c:pt>
                <c:pt idx="3">
                  <c:v>was refused</c:v>
                </c:pt>
                <c:pt idx="4">
                  <c:v>was withdrawn</c:v>
                </c:pt>
              </c:strCache>
            </c:strRef>
          </c:cat>
          <c:val>
            <c:numRef>
              <c:f>Folha17!$C$4:$C$8</c:f>
              <c:numCache>
                <c:formatCode>0.0%</c:formatCode>
                <c:ptCount val="5"/>
                <c:pt idx="0">
                  <c:v>0.94323144104803491</c:v>
                </c:pt>
                <c:pt idx="1">
                  <c:v>2.1834061135371181E-2</c:v>
                </c:pt>
                <c:pt idx="3">
                  <c:v>3.4934497816593885E-2</c:v>
                </c:pt>
              </c:numCache>
            </c:numRef>
          </c:val>
        </c:ser>
        <c:ser>
          <c:idx val="2"/>
          <c:order val="2"/>
          <c:tx>
            <c:strRef>
              <c:f>Folha17!$D$3</c:f>
              <c:strCache>
                <c:ptCount val="1"/>
                <c:pt idx="0">
                  <c:v>Italy</c:v>
                </c:pt>
              </c:strCache>
            </c:strRef>
          </c:tx>
          <c:invertIfNegative val="0"/>
          <c:cat>
            <c:strRef>
              <c:f>Folha17!$A$4:$A$8</c:f>
              <c:strCache>
                <c:ptCount val="5"/>
                <c:pt idx="0">
                  <c:v>was approved and executed</c:v>
                </c:pt>
                <c:pt idx="1">
                  <c:v>was approved but not executed</c:v>
                </c:pt>
                <c:pt idx="2">
                  <c:v>was forwarded and executed</c:v>
                </c:pt>
                <c:pt idx="3">
                  <c:v>was refused</c:v>
                </c:pt>
                <c:pt idx="4">
                  <c:v>was withdrawn</c:v>
                </c:pt>
              </c:strCache>
            </c:strRef>
          </c:cat>
          <c:val>
            <c:numRef>
              <c:f>Folha17!$D$4:$D$8</c:f>
              <c:numCache>
                <c:formatCode>0.0%</c:formatCode>
                <c:ptCount val="5"/>
                <c:pt idx="0">
                  <c:v>0.71551724137931028</c:v>
                </c:pt>
                <c:pt idx="1">
                  <c:v>5.1724137931034482E-2</c:v>
                </c:pt>
                <c:pt idx="2">
                  <c:v>8.6206896551724137E-3</c:v>
                </c:pt>
                <c:pt idx="3">
                  <c:v>0.22413793103448276</c:v>
                </c:pt>
              </c:numCache>
            </c:numRef>
          </c:val>
        </c:ser>
        <c:ser>
          <c:idx val="3"/>
          <c:order val="3"/>
          <c:tx>
            <c:strRef>
              <c:f>Folha17!$E$3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strRef>
              <c:f>Folha17!$A$4:$A$8</c:f>
              <c:strCache>
                <c:ptCount val="5"/>
                <c:pt idx="0">
                  <c:v>was approved and executed</c:v>
                </c:pt>
                <c:pt idx="1">
                  <c:v>was approved but not executed</c:v>
                </c:pt>
                <c:pt idx="2">
                  <c:v>was forwarded and executed</c:v>
                </c:pt>
                <c:pt idx="3">
                  <c:v>was refused</c:v>
                </c:pt>
                <c:pt idx="4">
                  <c:v>was withdrawn</c:v>
                </c:pt>
              </c:strCache>
            </c:strRef>
          </c:cat>
          <c:val>
            <c:numRef>
              <c:f>Folha17!$E$4:$E$8</c:f>
              <c:numCache>
                <c:formatCode>0.0%</c:formatCode>
                <c:ptCount val="5"/>
                <c:pt idx="0">
                  <c:v>0.85436893203883502</c:v>
                </c:pt>
                <c:pt idx="1">
                  <c:v>2.9126213592233011E-2</c:v>
                </c:pt>
                <c:pt idx="3">
                  <c:v>0.11650485436893204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93440"/>
        <c:axId val="202349184"/>
      </c:barChart>
      <c:catAx>
        <c:axId val="19809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2349184"/>
        <c:crosses val="autoZero"/>
        <c:auto val="1"/>
        <c:lblAlgn val="ctr"/>
        <c:lblOffset val="100"/>
        <c:noMultiLvlLbl val="0"/>
      </c:catAx>
      <c:valAx>
        <c:axId val="2023491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9809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261939</xdr:colOff>
      <xdr:row>12</xdr:row>
      <xdr:rowOff>92869</xdr:rowOff>
    </xdr:from>
    <xdr:to>
      <xdr:col>18</xdr:col>
      <xdr:colOff>11907</xdr:colOff>
      <xdr:row>29</xdr:row>
      <xdr:rowOff>2381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250032</xdr:colOff>
      <xdr:row>30</xdr:row>
      <xdr:rowOff>11906</xdr:rowOff>
    </xdr:from>
    <xdr:to>
      <xdr:col>18</xdr:col>
      <xdr:colOff>0</xdr:colOff>
      <xdr:row>46</xdr:row>
      <xdr:rowOff>88106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2</xdr:row>
      <xdr:rowOff>28575</xdr:rowOff>
    </xdr:from>
    <xdr:to>
      <xdr:col>17</xdr:col>
      <xdr:colOff>476250</xdr:colOff>
      <xdr:row>18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3</xdr:row>
      <xdr:rowOff>38100</xdr:rowOff>
    </xdr:from>
    <xdr:to>
      <xdr:col>16</xdr:col>
      <xdr:colOff>9525</xdr:colOff>
      <xdr:row>20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ela35" displayName="Tabela35" ref="A39:G63" totalsRowShown="0" dataDxfId="151">
  <autoFilter ref="A39:G63"/>
  <sortState ref="A40:G63">
    <sortCondition descending="1" ref="G39:G63"/>
  </sortState>
  <tableColumns count="7">
    <tableColumn id="1" name="Coluna1" dataDxfId="150"/>
    <tableColumn id="2" name="Portugal" dataDxfId="149"/>
    <tableColumn id="3" name="Spain" dataDxfId="148"/>
    <tableColumn id="4" name="Italy" dataDxfId="147"/>
    <tableColumn id="5" name="Netherlands" dataDxfId="146"/>
    <tableColumn id="6" name="Simple Average" dataDxfId="145">
      <calculatedColumnFormula>AVERAGEA(Folha10!$B40:$E40)</calculatedColumnFormula>
    </tableColumn>
    <tableColumn id="7" name="Weighted average" dataDxfId="144">
      <calculatedColumnFormula>AVERAGE(G$7/1175*Folha10!$B40, G$8/1175*Folha10!$C40, G$9/1175*Folha10!$D40,G$10/1175*Folha10!$E40)*4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id="10" name="Tabela10" displayName="Tabela10" ref="A14:E33" totalsRowCount="1" headerRowDxfId="143" dataDxfId="142" totalsRowDxfId="141">
  <autoFilter ref="A14:E32"/>
  <sortState ref="A15:E32">
    <sortCondition ref="A14:A32"/>
  </sortState>
  <tableColumns count="5">
    <tableColumn id="1" name="Coluna1" totalsRowLabel="Total" dataDxfId="140" totalsRowDxfId="139"/>
    <tableColumn id="2" name="Responses, N" totalsRowLabel="250" dataDxfId="138" totalsRowDxfId="137"/>
    <tableColumn id="3" name="Responses, %" totalsRowLabel="100,0%" dataDxfId="136" totalsRowDxfId="135"/>
    <tableColumn id="4" name="% of Cases" totalsRowLabel="139,7%" dataDxfId="134" totalsRowDxfId="133"/>
    <tableColumn id="5" name="% of all cases" totalsRowFunction="custom" dataDxfId="132" totalsRowDxfId="131">
      <calculatedColumnFormula>B15/G$7</calculatedColumnFormula>
      <totalsRowFormula>B33/G$7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1" name="Tabela11" displayName="Tabela11" ref="F14:J37" totalsRowCount="1" headerRowDxfId="130" dataDxfId="129" totalsRowDxfId="128">
  <autoFilter ref="F14:J36"/>
  <sortState ref="F15:J36">
    <sortCondition ref="F14:F36"/>
  </sortState>
  <tableColumns count="5">
    <tableColumn id="1" name="Coluna1" totalsRowLabel="Total" dataDxfId="127" totalsRowDxfId="126"/>
    <tableColumn id="2" name="Responses, N" totalsRowLabel="1230" dataDxfId="125" totalsRowDxfId="124"/>
    <tableColumn id="3" name="Responses, %" totalsRowLabel="100,0%" dataDxfId="123" totalsRowDxfId="122"/>
    <tableColumn id="4" name="% of Cases" totalsRowLabel="175,0%" dataDxfId="121" totalsRowDxfId="120"/>
    <tableColumn id="5" name="% of all cases" totalsRowFunction="custom" dataDxfId="119" totalsRowDxfId="118">
      <calculatedColumnFormula>G15/G$8</calculatedColumnFormula>
      <totalsRowFormula>G37/G$8</totalsRow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2" name="Tabela12" displayName="Tabela12" ref="K14:O28" totalsRowCount="1" headerRowDxfId="117" dataDxfId="116" totalsRowDxfId="115">
  <autoFilter ref="K14:O27"/>
  <sortState ref="K15:O27">
    <sortCondition ref="K14:K27"/>
  </sortState>
  <tableColumns count="5">
    <tableColumn id="1" name="Coluna1" totalsRowLabel="Total" dataDxfId="114" totalsRowDxfId="113"/>
    <tableColumn id="2" name="Responses, N" totalsRowLabel="26" dataDxfId="112" totalsRowDxfId="111"/>
    <tableColumn id="3" name="Responses, %" totalsRowLabel="100,0%" dataDxfId="110" totalsRowDxfId="109"/>
    <tableColumn id="4" name="% of Cases" totalsRowLabel="144,4%" dataDxfId="108" totalsRowDxfId="107"/>
    <tableColumn id="5" name="% of all cases" totalsRowFunction="custom" dataDxfId="106" totalsRowDxfId="105">
      <calculatedColumnFormula>L15/G$9</calculatedColumnFormula>
      <totalsRowFormula>L28/G$9</totalsRowFormula>
    </tableColumn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id="13" name="Tabela13" displayName="Tabela13" ref="P14:T31" totalsRowCount="1" headerRowDxfId="104" dataDxfId="103" totalsRowDxfId="102">
  <autoFilter ref="P14:T30"/>
  <sortState ref="P15:T30">
    <sortCondition ref="P14:P30"/>
  </sortState>
  <tableColumns count="5">
    <tableColumn id="1" name="Coluna1" totalsRowLabel="Total" dataDxfId="101" totalsRowDxfId="100"/>
    <tableColumn id="2" name="Responses, N" totalsRowLabel="147" dataDxfId="99" totalsRowDxfId="98"/>
    <tableColumn id="3" name="Responses, %" totalsRowLabel="100,0%" dataDxfId="97" totalsRowDxfId="96"/>
    <tableColumn id="4" name="% of Cases" totalsRowLabel="158,1%" dataDxfId="95" totalsRowDxfId="94"/>
    <tableColumn id="5" name="% of all cases" totalsRowFunction="custom" dataDxfId="93" totalsRowDxfId="92">
      <calculatedColumnFormula>Q15/G$10</calculatedColumnFormula>
      <totalsRowFormula>Q31/G$10</totalsRowFormula>
    </tableColumn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id="3" name="Tabela3" displayName="Tabela3" ref="A43:G70" totalsRowShown="0" dataDxfId="91">
  <autoFilter ref="A43:G70"/>
  <sortState ref="A44:G70">
    <sortCondition descending="1" ref="F43:F70"/>
  </sortState>
  <tableColumns count="7">
    <tableColumn id="1" name="Coluna1" dataDxfId="90"/>
    <tableColumn id="2" name="Portugal" dataDxfId="89"/>
    <tableColumn id="3" name="Spain" dataDxfId="88"/>
    <tableColumn id="4" name="Italy" dataDxfId="87"/>
    <tableColumn id="5" name="Netherlands" dataDxfId="86"/>
    <tableColumn id="6" name="Simple Average" dataDxfId="85">
      <calculatedColumnFormula>AVERAGEA(Folha12!$B44:$E44)</calculatedColumnFormula>
    </tableColumn>
    <tableColumn id="7" name="Weighted average" dataDxfId="84">
      <calculatedColumnFormula>AVERAGE(G$8/1175*Folha12!$B44, G$9/1175*Folha12!$C44, G$10/1175*Folha12!$D44,G$11/1175*Folha12!$E44)</calculatedColumnFormula>
    </tableColumn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id="21" name="Tabela322" displayName="Tabela322" ref="A77:G104" totalsRowShown="0" dataDxfId="83">
  <autoFilter ref="A77:G104"/>
  <sortState ref="A78:G104">
    <sortCondition descending="1" ref="F77:F104"/>
  </sortState>
  <tableColumns count="7">
    <tableColumn id="1" name="Coluna1" dataDxfId="82"/>
    <tableColumn id="2" name="Portugal" dataDxfId="81"/>
    <tableColumn id="3" name="Spain" dataDxfId="80"/>
    <tableColumn id="4" name="Italy" dataDxfId="79"/>
    <tableColumn id="5" name="Netherlands" dataDxfId="78"/>
    <tableColumn id="6" name="Simple Average" dataDxfId="77">
      <calculatedColumnFormula>AVERAGEA(Folha12!$B78:$C78)</calculatedColumnFormula>
    </tableColumn>
    <tableColumn id="7" name="Weighted average" dataDxfId="76">
      <calculatedColumnFormula>AVERAGE((G$8/1175+1)*Folha12!$B78, (G$9/1175+1)*Folha12!$C78)/2</calculatedColumnFormula>
    </tableColumn>
  </tableColumns>
  <tableStyleInfo name="TableStyleLight5" showFirstColumn="0" showLastColumn="0" showRowStripes="1" showColumnStripes="0"/>
</table>
</file>

<file path=xl/tables/table8.xml><?xml version="1.0" encoding="utf-8"?>
<table xmlns="http://schemas.openxmlformats.org/spreadsheetml/2006/main" id="14" name="Tabela14" displayName="Tabela14" ref="A14:E40" totalsRowCount="1" headerRowDxfId="75" dataDxfId="74" totalsRowDxfId="73">
  <autoFilter ref="A14:E39"/>
  <sortState ref="A15:E39">
    <sortCondition ref="A14:A39"/>
  </sortState>
  <tableColumns count="5">
    <tableColumn id="1" name="Coluna1" totalsRowLabel="Total" dataDxfId="72" totalsRowDxfId="71"/>
    <tableColumn id="2" name="Responses, N" totalsRowLabel="136" dataDxfId="70" totalsRowDxfId="69"/>
    <tableColumn id="3" name="Responses, %" totalsRowLabel="100,0%" dataDxfId="68" totalsRowDxfId="67"/>
    <tableColumn id="4" name="% of Cases" totalsRowLabel="138,8%" dataDxfId="66" totalsRowDxfId="65"/>
    <tableColumn id="5" name="% of all cases" totalsRowFunction="custom" dataDxfId="64" totalsRowDxfId="63">
      <calculatedColumnFormula>B15/$G$8</calculatedColumnFormula>
      <totalsRowFormula>B40/$G$8</totalsRow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5" name="Tabela15" displayName="Tabela15" ref="F14:J34" totalsRowCount="1" headerRowDxfId="62" dataDxfId="61" totalsRowDxfId="60">
  <autoFilter ref="F14:J33"/>
  <sortState ref="F15:J33">
    <sortCondition ref="F14:F33"/>
  </sortState>
  <tableColumns count="5">
    <tableColumn id="1" name="Coluna1" totalsRowLabel="Total" dataDxfId="59" totalsRowDxfId="58"/>
    <tableColumn id="2" name="Responses, N" totalsRowLabel="222" dataDxfId="57" totalsRowDxfId="56"/>
    <tableColumn id="3" name="Responses, %" totalsRowLabel="100,0%" dataDxfId="55" totalsRowDxfId="54"/>
    <tableColumn id="4" name="% of Cases" totalsRowLabel="123,3%" dataDxfId="53" totalsRowDxfId="52"/>
    <tableColumn id="5" name="% of all cases" totalsRowFunction="custom" dataDxfId="51" totalsRowDxfId="50">
      <calculatedColumnFormula>G15/$G$9</calculatedColumnFormula>
      <totalsRowFormula>G34/$G$9</totalsRowFormula>
    </tableColumn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6" name="Tabela16" displayName="Tabela16" ref="K14:O19" totalsRowCount="1" headerRowDxfId="49" dataDxfId="48" totalsRowDxfId="47">
  <autoFilter ref="K14:O18"/>
  <sortState ref="I15:M18">
    <sortCondition ref="I14:I18"/>
  </sortState>
  <tableColumns count="5">
    <tableColumn id="1" name="Coluna1" totalsRowLabel="Total" dataDxfId="46" totalsRowDxfId="45"/>
    <tableColumn id="2" name="Responses, N" totalsRowLabel="4" dataDxfId="44" totalsRowDxfId="43"/>
    <tableColumn id="3" name="Responses, %" totalsRowLabel="100,0%" dataDxfId="42" totalsRowDxfId="41"/>
    <tableColumn id="4" name="% of Cases" totalsRowLabel="133,3%" dataDxfId="40" totalsRowDxfId="39"/>
    <tableColumn id="5" name="% of all cases" totalsRowFunction="custom" dataDxfId="38" totalsRowDxfId="37">
      <calculatedColumnFormula>L15/$G$10</calculatedColumnFormula>
      <totalsRowFormula>L19/$G$10</totalsRowFormula>
    </tableColumn>
  </tableColumns>
  <tableStyleInfo name="TableStyleLight3" showFirstColumn="0" showLastColumn="0" showRowStripes="1" showColumnStripes="0"/>
</table>
</file>

<file path=xl/tables/table11.xml><?xml version="1.0" encoding="utf-8"?>
<table xmlns="http://schemas.openxmlformats.org/spreadsheetml/2006/main" id="17" name="Tabela17" displayName="Tabela17" ref="P14:T25" totalsRowCount="1" headerRowDxfId="36" dataDxfId="35" totalsRowDxfId="34">
  <autoFilter ref="P14:T24"/>
  <sortState ref="N15:R24">
    <sortCondition ref="N14:N24"/>
  </sortState>
  <tableColumns count="5">
    <tableColumn id="1" name="Coluna1" totalsRowLabel="Total" dataDxfId="33" totalsRowDxfId="32"/>
    <tableColumn id="2" name="Responses, N" totalsRowLabel="16" dataDxfId="31" totalsRowDxfId="30"/>
    <tableColumn id="3" name="Responses, %" totalsRowLabel="100,0%" dataDxfId="29" totalsRowDxfId="28"/>
    <tableColumn id="4" name="% of Cases" totalsRowLabel="123,1%" dataDxfId="27" totalsRowDxfId="26"/>
    <tableColumn id="5" name="% of all cases" totalsRowFunction="custom" dataDxfId="25" totalsRowDxfId="24">
      <calculatedColumnFormula>Q15/$G$11</calculatedColumnFormula>
      <totalsRowFormula>Q25/$G$11</totalsRowFormula>
    </tableColumn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id="6" name="Tabela27" displayName="Tabela27" ref="A15:E59" totalsRowShown="0" headerRowDxfId="23">
  <autoFilter ref="A15:E59"/>
  <tableColumns count="5">
    <tableColumn id="1" name="Coluna1" dataDxfId="22"/>
    <tableColumn id="2" name="Responses, N" dataDxfId="21"/>
    <tableColumn id="3" name="Responses, %" dataDxfId="20"/>
    <tableColumn id="4" name="% of Cases" dataDxfId="19"/>
    <tableColumn id="5" name="% of all cases" dataDxfId="18">
      <calculatedColumnFormula>B16/G$8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7" name="Tabela38" displayName="Tabela38" ref="F15:J57" totalsRowShown="0" headerRowDxfId="17">
  <autoFilter ref="F15:J57"/>
  <tableColumns count="5">
    <tableColumn id="1" name="Coluna1" dataDxfId="16"/>
    <tableColumn id="2" name="Responses, N" dataDxfId="15"/>
    <tableColumn id="3" name="Responses, %" dataDxfId="14"/>
    <tableColumn id="4" name="% of Cases" dataDxfId="13"/>
    <tableColumn id="5" name="% of all cases" dataDxfId="12">
      <calculatedColumnFormula>G16/G$9</calculatedColumnFormula>
    </tableColumn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8" name="Tabela49" displayName="Tabela49" ref="K15:O33" totalsRowShown="0" headerRowDxfId="11">
  <autoFilter ref="K15:O33"/>
  <tableColumns count="5">
    <tableColumn id="1" name="Coluna1" dataDxfId="10"/>
    <tableColumn id="2" name="Responses, N" dataDxfId="9"/>
    <tableColumn id="3" name="Responses, %" dataDxfId="8"/>
    <tableColumn id="4" name="% of Cases" dataDxfId="7"/>
    <tableColumn id="5" name="% of all cases" dataDxfId="6">
      <calculatedColumnFormula>L16/G$10</calculatedColumnFormula>
    </tableColumn>
  </tableColumns>
  <tableStyleInfo name="TableStyleLight3" showFirstColumn="0" showLastColumn="0" showRowStripes="1" showColumnStripes="0"/>
</table>
</file>

<file path=xl/tables/table15.xml><?xml version="1.0" encoding="utf-8"?>
<table xmlns="http://schemas.openxmlformats.org/spreadsheetml/2006/main" id="9" name="Tabela510" displayName="Tabela510" ref="P15:T42" totalsRowShown="0" headerRowDxfId="5">
  <autoFilter ref="P15:T42"/>
  <tableColumns count="5">
    <tableColumn id="1" name="Coluna1" dataDxfId="4"/>
    <tableColumn id="2" name="Responses, N" dataDxfId="3"/>
    <tableColumn id="3" name="Responses, %" dataDxfId="2"/>
    <tableColumn id="4" name="% of Cases" dataDxfId="1"/>
    <tableColumn id="5" name="% of all cases" dataDxfId="0">
      <calculatedColumnFormula>Q16/G$11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80" zoomScaleNormal="80" workbookViewId="0"/>
  </sheetViews>
  <sheetFormatPr defaultRowHeight="12"/>
  <sheetData>
    <row r="1" spans="1:15" ht="20.25" thickBot="1">
      <c r="A1" s="1" t="s">
        <v>188</v>
      </c>
    </row>
    <row r="2" spans="1:15" ht="12.75" thickTop="1"/>
    <row r="3" spans="1:15" ht="13.5" thickBot="1">
      <c r="A3" s="729" t="s">
        <v>181</v>
      </c>
      <c r="B3" s="730"/>
      <c r="C3" s="730"/>
      <c r="D3" s="730"/>
      <c r="E3" s="730"/>
      <c r="F3" s="730"/>
      <c r="G3" s="730"/>
      <c r="H3" s="730"/>
      <c r="I3" s="672"/>
    </row>
    <row r="4" spans="1:15" ht="13.5" thickBot="1">
      <c r="A4" s="673" t="s">
        <v>182</v>
      </c>
      <c r="B4" s="731" t="s">
        <v>0</v>
      </c>
      <c r="C4" s="732"/>
      <c r="D4" s="733"/>
      <c r="E4" s="674" t="s">
        <v>1</v>
      </c>
      <c r="F4" s="675" t="s">
        <v>2</v>
      </c>
      <c r="G4" s="675" t="s">
        <v>3</v>
      </c>
      <c r="H4" s="676" t="s">
        <v>4</v>
      </c>
      <c r="I4" s="672"/>
    </row>
    <row r="5" spans="1:15" ht="12.75">
      <c r="A5" s="734" t="s">
        <v>183</v>
      </c>
      <c r="B5" s="737" t="s">
        <v>5</v>
      </c>
      <c r="C5" s="739" t="s">
        <v>6</v>
      </c>
      <c r="D5" s="677" t="s">
        <v>184</v>
      </c>
      <c r="E5" s="653">
        <v>122</v>
      </c>
      <c r="F5" s="654">
        <v>45.692883895131089</v>
      </c>
      <c r="G5" s="654">
        <v>55.454545454545453</v>
      </c>
      <c r="H5" s="655">
        <v>55.454545454545453</v>
      </c>
      <c r="I5" s="672"/>
      <c r="L5" t="s">
        <v>5</v>
      </c>
      <c r="M5" t="s">
        <v>7</v>
      </c>
      <c r="N5" t="s">
        <v>9</v>
      </c>
      <c r="O5" t="s">
        <v>8</v>
      </c>
    </row>
    <row r="6" spans="1:15" ht="12.75">
      <c r="A6" s="735"/>
      <c r="B6" s="730"/>
      <c r="C6" s="730"/>
      <c r="D6" s="678" t="s">
        <v>185</v>
      </c>
      <c r="E6" s="656">
        <v>41</v>
      </c>
      <c r="F6" s="657">
        <v>15.355805243445692</v>
      </c>
      <c r="G6" s="657">
        <v>18.636363636363637</v>
      </c>
      <c r="H6" s="658">
        <v>74.090909090909093</v>
      </c>
      <c r="I6" s="672"/>
      <c r="J6" t="s">
        <v>183</v>
      </c>
      <c r="K6" t="s">
        <v>189</v>
      </c>
      <c r="L6" s="463">
        <v>0.55454545454545456</v>
      </c>
      <c r="M6" s="463">
        <v>0.76493506493506491</v>
      </c>
      <c r="N6" s="463">
        <v>0.85</v>
      </c>
      <c r="O6" s="463">
        <v>0.86458333333333326</v>
      </c>
    </row>
    <row r="7" spans="1:15" ht="12.75">
      <c r="A7" s="735"/>
      <c r="B7" s="730"/>
      <c r="C7" s="730"/>
      <c r="D7" s="678" t="s">
        <v>173</v>
      </c>
      <c r="E7" s="656">
        <v>57</v>
      </c>
      <c r="F7" s="657">
        <v>21.348314606741575</v>
      </c>
      <c r="G7" s="657">
        <v>25.90909090909091</v>
      </c>
      <c r="H7" s="658">
        <v>100</v>
      </c>
      <c r="I7" s="672"/>
      <c r="K7" t="s">
        <v>190</v>
      </c>
      <c r="L7" s="463">
        <v>0.18636363636363637</v>
      </c>
      <c r="M7" s="463">
        <v>8.7012987012987E-2</v>
      </c>
      <c r="N7" s="463">
        <v>0.1</v>
      </c>
      <c r="O7" s="463">
        <v>3.125E-2</v>
      </c>
    </row>
    <row r="8" spans="1:15" ht="12.75">
      <c r="A8" s="735"/>
      <c r="B8" s="730"/>
      <c r="C8" s="730"/>
      <c r="D8" s="678" t="s">
        <v>10</v>
      </c>
      <c r="E8" s="656">
        <v>220</v>
      </c>
      <c r="F8" s="657">
        <v>82.397003745318358</v>
      </c>
      <c r="G8" s="657">
        <v>100</v>
      </c>
      <c r="H8" s="659"/>
      <c r="I8" s="672"/>
      <c r="K8" t="s">
        <v>173</v>
      </c>
      <c r="L8" s="463">
        <v>0.25909090909090909</v>
      </c>
      <c r="M8" s="463">
        <v>0.14805194805194805</v>
      </c>
      <c r="N8" s="463">
        <v>0.05</v>
      </c>
      <c r="O8" s="463">
        <v>0.10416666666666666</v>
      </c>
    </row>
    <row r="9" spans="1:15" ht="12.75">
      <c r="A9" s="735"/>
      <c r="B9" s="730"/>
      <c r="C9" s="679" t="s">
        <v>11</v>
      </c>
      <c r="D9" s="678" t="s">
        <v>186</v>
      </c>
      <c r="E9" s="656">
        <v>47</v>
      </c>
      <c r="F9" s="657">
        <v>17.602996254681649</v>
      </c>
      <c r="G9" s="660"/>
      <c r="H9" s="659"/>
      <c r="I9" s="672"/>
      <c r="J9" t="s">
        <v>187</v>
      </c>
      <c r="K9" t="s">
        <v>189</v>
      </c>
      <c r="L9" s="463">
        <v>0.65357142857142858</v>
      </c>
      <c r="M9" s="463">
        <v>0.51541850220264318</v>
      </c>
      <c r="N9" s="463">
        <v>0.43362831858407075</v>
      </c>
      <c r="O9" s="463">
        <v>0.68776371308016881</v>
      </c>
    </row>
    <row r="10" spans="1:15" ht="12.75">
      <c r="A10" s="735"/>
      <c r="B10" s="738"/>
      <c r="C10" s="740" t="s">
        <v>10</v>
      </c>
      <c r="D10" s="741"/>
      <c r="E10" s="661">
        <v>267</v>
      </c>
      <c r="F10" s="662">
        <v>100</v>
      </c>
      <c r="G10" s="663"/>
      <c r="H10" s="664"/>
      <c r="I10" s="672"/>
      <c r="K10" t="s">
        <v>190</v>
      </c>
      <c r="L10" s="463">
        <v>0.22857142857142856</v>
      </c>
      <c r="M10" s="463">
        <v>0.33039647577092507</v>
      </c>
      <c r="N10" s="463">
        <v>0.49557522123893805</v>
      </c>
      <c r="O10" s="463">
        <v>0.25738396624472576</v>
      </c>
    </row>
    <row r="11" spans="1:15" ht="12.75">
      <c r="A11" s="735"/>
      <c r="B11" s="742" t="s">
        <v>7</v>
      </c>
      <c r="C11" s="743" t="s">
        <v>6</v>
      </c>
      <c r="D11" s="680" t="s">
        <v>184</v>
      </c>
      <c r="E11" s="665">
        <v>589</v>
      </c>
      <c r="F11" s="666">
        <v>75.223499361430399</v>
      </c>
      <c r="G11" s="666">
        <v>76.493506493506487</v>
      </c>
      <c r="H11" s="667">
        <v>76.493506493506487</v>
      </c>
      <c r="I11" s="672"/>
      <c r="K11" t="s">
        <v>173</v>
      </c>
      <c r="L11" s="463">
        <v>0.11785714285714287</v>
      </c>
      <c r="M11" s="463">
        <v>0.15418502202643172</v>
      </c>
      <c r="N11" s="463">
        <v>7.0796460176991149E-2</v>
      </c>
      <c r="O11" s="463">
        <v>5.4852320675105481E-2</v>
      </c>
    </row>
    <row r="12" spans="1:15" ht="12.75">
      <c r="A12" s="735"/>
      <c r="B12" s="730"/>
      <c r="C12" s="730"/>
      <c r="D12" s="678" t="s">
        <v>185</v>
      </c>
      <c r="E12" s="656">
        <v>67</v>
      </c>
      <c r="F12" s="657">
        <v>8.5568326947637292</v>
      </c>
      <c r="G12" s="657">
        <v>8.7012987012987004</v>
      </c>
      <c r="H12" s="658">
        <v>85.194805194805198</v>
      </c>
      <c r="I12" s="672"/>
    </row>
    <row r="13" spans="1:15" ht="12.75">
      <c r="A13" s="735"/>
      <c r="B13" s="730"/>
      <c r="C13" s="730"/>
      <c r="D13" s="678" t="s">
        <v>173</v>
      </c>
      <c r="E13" s="656">
        <v>114</v>
      </c>
      <c r="F13" s="657">
        <v>14.559386973180077</v>
      </c>
      <c r="G13" s="657">
        <v>14.805194805194805</v>
      </c>
      <c r="H13" s="658">
        <v>100</v>
      </c>
      <c r="I13" s="672"/>
    </row>
    <row r="14" spans="1:15" ht="12.75">
      <c r="A14" s="735"/>
      <c r="B14" s="730"/>
      <c r="C14" s="730"/>
      <c r="D14" s="678" t="s">
        <v>10</v>
      </c>
      <c r="E14" s="656">
        <v>770</v>
      </c>
      <c r="F14" s="657">
        <v>98.339719029374209</v>
      </c>
      <c r="G14" s="657">
        <v>100</v>
      </c>
      <c r="H14" s="659"/>
      <c r="I14" s="672"/>
    </row>
    <row r="15" spans="1:15" ht="12.75">
      <c r="A15" s="735"/>
      <c r="B15" s="730"/>
      <c r="C15" s="679" t="s">
        <v>11</v>
      </c>
      <c r="D15" s="678" t="s">
        <v>186</v>
      </c>
      <c r="E15" s="656">
        <v>13</v>
      </c>
      <c r="F15" s="657">
        <v>1.6602809706257982</v>
      </c>
      <c r="G15" s="660"/>
      <c r="H15" s="659"/>
      <c r="I15" s="672"/>
    </row>
    <row r="16" spans="1:15" ht="12.75">
      <c r="A16" s="735"/>
      <c r="B16" s="738"/>
      <c r="C16" s="740" t="s">
        <v>10</v>
      </c>
      <c r="D16" s="741"/>
      <c r="E16" s="661">
        <v>783</v>
      </c>
      <c r="F16" s="662">
        <v>100</v>
      </c>
      <c r="G16" s="663"/>
      <c r="H16" s="664"/>
      <c r="I16" s="672"/>
    </row>
    <row r="17" spans="1:15" ht="12.75">
      <c r="A17" s="735"/>
      <c r="B17" s="742" t="s">
        <v>9</v>
      </c>
      <c r="C17" s="742" t="s">
        <v>6</v>
      </c>
      <c r="D17" s="680" t="s">
        <v>184</v>
      </c>
      <c r="E17" s="665">
        <v>17</v>
      </c>
      <c r="F17" s="666">
        <v>85</v>
      </c>
      <c r="G17" s="666">
        <v>85</v>
      </c>
      <c r="H17" s="667">
        <v>85</v>
      </c>
      <c r="I17" s="672"/>
    </row>
    <row r="18" spans="1:15" ht="12.75">
      <c r="A18" s="735"/>
      <c r="B18" s="730"/>
      <c r="C18" s="730"/>
      <c r="D18" s="678" t="s">
        <v>185</v>
      </c>
      <c r="E18" s="656">
        <v>2</v>
      </c>
      <c r="F18" s="657">
        <v>10</v>
      </c>
      <c r="G18" s="657">
        <v>10</v>
      </c>
      <c r="H18" s="658">
        <v>95</v>
      </c>
      <c r="I18" s="672"/>
    </row>
    <row r="19" spans="1:15" ht="12.75">
      <c r="A19" s="735"/>
      <c r="B19" s="730"/>
      <c r="C19" s="730"/>
      <c r="D19" s="678" t="s">
        <v>173</v>
      </c>
      <c r="E19" s="656">
        <v>1</v>
      </c>
      <c r="F19" s="657">
        <v>5</v>
      </c>
      <c r="G19" s="657">
        <v>5</v>
      </c>
      <c r="H19" s="658">
        <v>100</v>
      </c>
      <c r="I19" s="672"/>
      <c r="L19" s="463"/>
      <c r="M19" s="463"/>
      <c r="N19" s="463"/>
      <c r="O19" s="463"/>
    </row>
    <row r="20" spans="1:15" ht="12.75">
      <c r="A20" s="735"/>
      <c r="B20" s="738"/>
      <c r="C20" s="738"/>
      <c r="D20" s="681" t="s">
        <v>10</v>
      </c>
      <c r="E20" s="661">
        <v>20</v>
      </c>
      <c r="F20" s="662">
        <v>100</v>
      </c>
      <c r="G20" s="662">
        <v>100</v>
      </c>
      <c r="H20" s="664"/>
      <c r="I20" s="672"/>
    </row>
    <row r="21" spans="1:15" ht="12.75">
      <c r="A21" s="735"/>
      <c r="B21" s="742" t="s">
        <v>8</v>
      </c>
      <c r="C21" s="743" t="s">
        <v>6</v>
      </c>
      <c r="D21" s="680" t="s">
        <v>184</v>
      </c>
      <c r="E21" s="665">
        <v>83</v>
      </c>
      <c r="F21" s="666">
        <v>79.047619047619051</v>
      </c>
      <c r="G21" s="666">
        <v>86.458333333333329</v>
      </c>
      <c r="H21" s="667">
        <v>86.458333333333329</v>
      </c>
      <c r="I21" s="672"/>
    </row>
    <row r="22" spans="1:15" ht="12.75">
      <c r="A22" s="735"/>
      <c r="B22" s="730"/>
      <c r="C22" s="730"/>
      <c r="D22" s="678" t="s">
        <v>185</v>
      </c>
      <c r="E22" s="656">
        <v>3</v>
      </c>
      <c r="F22" s="657">
        <v>2.8571428571428572</v>
      </c>
      <c r="G22" s="657">
        <v>3.125</v>
      </c>
      <c r="H22" s="658">
        <v>89.583333333333329</v>
      </c>
      <c r="I22" s="672"/>
    </row>
    <row r="23" spans="1:15" ht="12.75">
      <c r="A23" s="735"/>
      <c r="B23" s="730"/>
      <c r="C23" s="730"/>
      <c r="D23" s="678" t="s">
        <v>173</v>
      </c>
      <c r="E23" s="656">
        <v>10</v>
      </c>
      <c r="F23" s="657">
        <v>9.5238095238095237</v>
      </c>
      <c r="G23" s="657">
        <v>10.416666666666666</v>
      </c>
      <c r="H23" s="658">
        <v>100</v>
      </c>
      <c r="I23" s="672"/>
    </row>
    <row r="24" spans="1:15" ht="12.75">
      <c r="A24" s="735"/>
      <c r="B24" s="730"/>
      <c r="C24" s="730"/>
      <c r="D24" s="678" t="s">
        <v>10</v>
      </c>
      <c r="E24" s="656">
        <v>96</v>
      </c>
      <c r="F24" s="657">
        <v>91.428571428571431</v>
      </c>
      <c r="G24" s="657">
        <v>100</v>
      </c>
      <c r="H24" s="659"/>
      <c r="I24" s="672"/>
    </row>
    <row r="25" spans="1:15" ht="12.75">
      <c r="A25" s="735"/>
      <c r="B25" s="730"/>
      <c r="C25" s="679" t="s">
        <v>11</v>
      </c>
      <c r="D25" s="678" t="s">
        <v>186</v>
      </c>
      <c r="E25" s="656">
        <v>9</v>
      </c>
      <c r="F25" s="657">
        <v>8.5714285714285712</v>
      </c>
      <c r="G25" s="660"/>
      <c r="H25" s="659"/>
      <c r="I25" s="672"/>
    </row>
    <row r="26" spans="1:15" ht="12.75">
      <c r="A26" s="736"/>
      <c r="B26" s="738"/>
      <c r="C26" s="740" t="s">
        <v>10</v>
      </c>
      <c r="D26" s="741"/>
      <c r="E26" s="661">
        <v>105</v>
      </c>
      <c r="F26" s="662">
        <v>100</v>
      </c>
      <c r="G26" s="663"/>
      <c r="H26" s="664"/>
      <c r="I26" s="672"/>
    </row>
    <row r="27" spans="1:15" ht="13.5" thickBot="1">
      <c r="A27" s="744" t="s">
        <v>187</v>
      </c>
      <c r="B27" s="742" t="s">
        <v>5</v>
      </c>
      <c r="C27" s="743" t="s">
        <v>6</v>
      </c>
      <c r="D27" s="680" t="s">
        <v>184</v>
      </c>
      <c r="E27" s="665">
        <v>183</v>
      </c>
      <c r="F27" s="666">
        <v>64.21052631578948</v>
      </c>
      <c r="G27" s="666">
        <v>65.357142857142861</v>
      </c>
      <c r="H27" s="667">
        <v>65.357142857142861</v>
      </c>
      <c r="I27" s="672"/>
    </row>
    <row r="28" spans="1:15" ht="12.75">
      <c r="A28" s="735"/>
      <c r="B28" s="730"/>
      <c r="C28" s="730"/>
      <c r="D28" s="678" t="s">
        <v>185</v>
      </c>
      <c r="E28" s="656">
        <v>64</v>
      </c>
      <c r="F28" s="657">
        <v>22.456140350877192</v>
      </c>
      <c r="G28" s="657">
        <v>22.857142857142858</v>
      </c>
      <c r="H28" s="658">
        <v>88.214285714285708</v>
      </c>
      <c r="I28" s="672"/>
    </row>
    <row r="29" spans="1:15" ht="12.75">
      <c r="A29" s="735"/>
      <c r="B29" s="730"/>
      <c r="C29" s="730"/>
      <c r="D29" s="678" t="s">
        <v>173</v>
      </c>
      <c r="E29" s="656">
        <v>33</v>
      </c>
      <c r="F29" s="657">
        <v>11.578947368421053</v>
      </c>
      <c r="G29" s="657">
        <v>11.785714285714286</v>
      </c>
      <c r="H29" s="658">
        <v>100</v>
      </c>
      <c r="I29" s="672"/>
    </row>
    <row r="30" spans="1:15" ht="12.75">
      <c r="A30" s="735"/>
      <c r="B30" s="730"/>
      <c r="C30" s="730"/>
      <c r="D30" s="678" t="s">
        <v>10</v>
      </c>
      <c r="E30" s="656">
        <v>280</v>
      </c>
      <c r="F30" s="657">
        <v>98.245614035087726</v>
      </c>
      <c r="G30" s="657">
        <v>100</v>
      </c>
      <c r="H30" s="659"/>
      <c r="I30" s="672"/>
    </row>
    <row r="31" spans="1:15" ht="12.75">
      <c r="A31" s="735"/>
      <c r="B31" s="730"/>
      <c r="C31" s="679" t="s">
        <v>11</v>
      </c>
      <c r="D31" s="678" t="s">
        <v>186</v>
      </c>
      <c r="E31" s="656">
        <v>5</v>
      </c>
      <c r="F31" s="657">
        <v>1.7543859649122806</v>
      </c>
      <c r="G31" s="660"/>
      <c r="H31" s="659"/>
      <c r="I31" s="672"/>
    </row>
    <row r="32" spans="1:15" ht="12.75">
      <c r="A32" s="735"/>
      <c r="B32" s="738"/>
      <c r="C32" s="740" t="s">
        <v>10</v>
      </c>
      <c r="D32" s="741"/>
      <c r="E32" s="661">
        <v>285</v>
      </c>
      <c r="F32" s="662">
        <v>100</v>
      </c>
      <c r="G32" s="663"/>
      <c r="H32" s="664"/>
      <c r="I32" s="672"/>
    </row>
    <row r="33" spans="1:9" ht="12.75">
      <c r="A33" s="735"/>
      <c r="B33" s="742" t="s">
        <v>7</v>
      </c>
      <c r="C33" s="743" t="s">
        <v>6</v>
      </c>
      <c r="D33" s="680" t="s">
        <v>184</v>
      </c>
      <c r="E33" s="665">
        <v>117</v>
      </c>
      <c r="F33" s="666">
        <v>50</v>
      </c>
      <c r="G33" s="666">
        <v>51.541850220264315</v>
      </c>
      <c r="H33" s="667">
        <v>51.541850220264315</v>
      </c>
      <c r="I33" s="672"/>
    </row>
    <row r="34" spans="1:9" ht="12.75">
      <c r="A34" s="735"/>
      <c r="B34" s="730"/>
      <c r="C34" s="730"/>
      <c r="D34" s="678" t="s">
        <v>185</v>
      </c>
      <c r="E34" s="656">
        <v>75</v>
      </c>
      <c r="F34" s="657">
        <v>32.051282051282051</v>
      </c>
      <c r="G34" s="657">
        <v>33.039647577092509</v>
      </c>
      <c r="H34" s="658">
        <v>84.581497797356832</v>
      </c>
      <c r="I34" s="672"/>
    </row>
    <row r="35" spans="1:9" ht="12.75">
      <c r="A35" s="735"/>
      <c r="B35" s="730"/>
      <c r="C35" s="730"/>
      <c r="D35" s="678" t="s">
        <v>173</v>
      </c>
      <c r="E35" s="656">
        <v>35</v>
      </c>
      <c r="F35" s="657">
        <v>14.957264957264957</v>
      </c>
      <c r="G35" s="657">
        <v>15.418502202643172</v>
      </c>
      <c r="H35" s="658">
        <v>100</v>
      </c>
      <c r="I35" s="672"/>
    </row>
    <row r="36" spans="1:9" ht="12.75">
      <c r="A36" s="735"/>
      <c r="B36" s="730"/>
      <c r="C36" s="730"/>
      <c r="D36" s="678" t="s">
        <v>10</v>
      </c>
      <c r="E36" s="656">
        <v>227</v>
      </c>
      <c r="F36" s="657">
        <v>97.008547008547012</v>
      </c>
      <c r="G36" s="657">
        <v>100</v>
      </c>
      <c r="H36" s="659"/>
      <c r="I36" s="672"/>
    </row>
    <row r="37" spans="1:9" ht="12.75">
      <c r="A37" s="735"/>
      <c r="B37" s="730"/>
      <c r="C37" s="679" t="s">
        <v>11</v>
      </c>
      <c r="D37" s="678" t="s">
        <v>186</v>
      </c>
      <c r="E37" s="656">
        <v>7</v>
      </c>
      <c r="F37" s="657">
        <v>2.9914529914529915</v>
      </c>
      <c r="G37" s="660"/>
      <c r="H37" s="659"/>
      <c r="I37" s="672"/>
    </row>
    <row r="38" spans="1:9" ht="12.75">
      <c r="A38" s="735"/>
      <c r="B38" s="738"/>
      <c r="C38" s="740" t="s">
        <v>10</v>
      </c>
      <c r="D38" s="741"/>
      <c r="E38" s="661">
        <v>234</v>
      </c>
      <c r="F38" s="662">
        <v>100</v>
      </c>
      <c r="G38" s="663"/>
      <c r="H38" s="664"/>
      <c r="I38" s="672"/>
    </row>
    <row r="39" spans="1:9" ht="12.75">
      <c r="A39" s="735"/>
      <c r="B39" s="742" t="s">
        <v>9</v>
      </c>
      <c r="C39" s="743" t="s">
        <v>6</v>
      </c>
      <c r="D39" s="680" t="s">
        <v>184</v>
      </c>
      <c r="E39" s="665">
        <v>49</v>
      </c>
      <c r="F39" s="666">
        <v>41.525423728813557</v>
      </c>
      <c r="G39" s="666">
        <v>43.362831858407077</v>
      </c>
      <c r="H39" s="667">
        <v>43.362831858407077</v>
      </c>
      <c r="I39" s="672"/>
    </row>
    <row r="40" spans="1:9" ht="12.75">
      <c r="A40" s="735"/>
      <c r="B40" s="730"/>
      <c r="C40" s="730"/>
      <c r="D40" s="678" t="s">
        <v>185</v>
      </c>
      <c r="E40" s="656">
        <v>56</v>
      </c>
      <c r="F40" s="657">
        <v>47.457627118644069</v>
      </c>
      <c r="G40" s="657">
        <v>49.557522123893804</v>
      </c>
      <c r="H40" s="658">
        <v>92.920353982300881</v>
      </c>
      <c r="I40" s="672"/>
    </row>
    <row r="41" spans="1:9" ht="12.75">
      <c r="A41" s="735"/>
      <c r="B41" s="730"/>
      <c r="C41" s="730"/>
      <c r="D41" s="678" t="s">
        <v>173</v>
      </c>
      <c r="E41" s="656">
        <v>8</v>
      </c>
      <c r="F41" s="657">
        <v>6.7796610169491522</v>
      </c>
      <c r="G41" s="657">
        <v>7.0796460176991154</v>
      </c>
      <c r="H41" s="658">
        <v>100</v>
      </c>
      <c r="I41" s="672"/>
    </row>
    <row r="42" spans="1:9" ht="12.75">
      <c r="A42" s="735"/>
      <c r="B42" s="730"/>
      <c r="C42" s="730"/>
      <c r="D42" s="678" t="s">
        <v>10</v>
      </c>
      <c r="E42" s="656">
        <v>113</v>
      </c>
      <c r="F42" s="657">
        <v>95.762711864406782</v>
      </c>
      <c r="G42" s="657">
        <v>100</v>
      </c>
      <c r="H42" s="659"/>
      <c r="I42" s="672"/>
    </row>
    <row r="43" spans="1:9" ht="12.75">
      <c r="A43" s="735"/>
      <c r="B43" s="730"/>
      <c r="C43" s="679" t="s">
        <v>11</v>
      </c>
      <c r="D43" s="678" t="s">
        <v>186</v>
      </c>
      <c r="E43" s="656">
        <v>5</v>
      </c>
      <c r="F43" s="657">
        <v>4.2372881355932206</v>
      </c>
      <c r="G43" s="660"/>
      <c r="H43" s="659"/>
      <c r="I43" s="672"/>
    </row>
    <row r="44" spans="1:9" ht="12.75">
      <c r="A44" s="735"/>
      <c r="B44" s="738"/>
      <c r="C44" s="740" t="s">
        <v>10</v>
      </c>
      <c r="D44" s="741"/>
      <c r="E44" s="661">
        <v>118</v>
      </c>
      <c r="F44" s="662">
        <v>100</v>
      </c>
      <c r="G44" s="663"/>
      <c r="H44" s="664"/>
      <c r="I44" s="672"/>
    </row>
    <row r="45" spans="1:9" ht="13.5" thickBot="1">
      <c r="A45" s="735"/>
      <c r="B45" s="746" t="s">
        <v>8</v>
      </c>
      <c r="C45" s="743" t="s">
        <v>6</v>
      </c>
      <c r="D45" s="680" t="s">
        <v>184</v>
      </c>
      <c r="E45" s="665">
        <v>163</v>
      </c>
      <c r="F45" s="666">
        <v>65.2</v>
      </c>
      <c r="G45" s="666">
        <v>68.776371308016877</v>
      </c>
      <c r="H45" s="667">
        <v>68.776371308016877</v>
      </c>
      <c r="I45" s="672"/>
    </row>
    <row r="46" spans="1:9" ht="12.75">
      <c r="A46" s="735"/>
      <c r="B46" s="730"/>
      <c r="C46" s="730"/>
      <c r="D46" s="678" t="s">
        <v>185</v>
      </c>
      <c r="E46" s="656">
        <v>61</v>
      </c>
      <c r="F46" s="657">
        <v>24.4</v>
      </c>
      <c r="G46" s="657">
        <v>25.738396624472575</v>
      </c>
      <c r="H46" s="658">
        <v>94.514767932489448</v>
      </c>
      <c r="I46" s="672"/>
    </row>
    <row r="47" spans="1:9" ht="12.75">
      <c r="A47" s="735"/>
      <c r="B47" s="730"/>
      <c r="C47" s="730"/>
      <c r="D47" s="678" t="s">
        <v>173</v>
      </c>
      <c r="E47" s="656">
        <v>13</v>
      </c>
      <c r="F47" s="657">
        <v>5.2</v>
      </c>
      <c r="G47" s="657">
        <v>5.4852320675105481</v>
      </c>
      <c r="H47" s="658">
        <v>100</v>
      </c>
      <c r="I47" s="672"/>
    </row>
    <row r="48" spans="1:9" ht="12.75">
      <c r="A48" s="735"/>
      <c r="B48" s="730"/>
      <c r="C48" s="730"/>
      <c r="D48" s="678" t="s">
        <v>10</v>
      </c>
      <c r="E48" s="656">
        <v>237</v>
      </c>
      <c r="F48" s="657">
        <v>94.8</v>
      </c>
      <c r="G48" s="657">
        <v>100</v>
      </c>
      <c r="H48" s="659"/>
      <c r="I48" s="672"/>
    </row>
    <row r="49" spans="1:9" ht="12.75">
      <c r="A49" s="735"/>
      <c r="B49" s="730"/>
      <c r="C49" s="679" t="s">
        <v>11</v>
      </c>
      <c r="D49" s="678" t="s">
        <v>186</v>
      </c>
      <c r="E49" s="656">
        <v>13</v>
      </c>
      <c r="F49" s="657">
        <v>5.2</v>
      </c>
      <c r="G49" s="660"/>
      <c r="H49" s="659"/>
      <c r="I49" s="672"/>
    </row>
    <row r="50" spans="1:9" ht="13.5" thickBot="1">
      <c r="A50" s="745"/>
      <c r="B50" s="747"/>
      <c r="C50" s="748" t="s">
        <v>10</v>
      </c>
      <c r="D50" s="749"/>
      <c r="E50" s="668">
        <v>250</v>
      </c>
      <c r="F50" s="669">
        <v>100</v>
      </c>
      <c r="G50" s="670"/>
      <c r="H50" s="671"/>
      <c r="I50" s="672"/>
    </row>
  </sheetData>
  <mergeCells count="27">
    <mergeCell ref="A27:A50"/>
    <mergeCell ref="B27:B32"/>
    <mergeCell ref="C27:C30"/>
    <mergeCell ref="C32:D32"/>
    <mergeCell ref="B33:B38"/>
    <mergeCell ref="C33:C36"/>
    <mergeCell ref="C38:D38"/>
    <mergeCell ref="B39:B44"/>
    <mergeCell ref="C39:C42"/>
    <mergeCell ref="C44:D44"/>
    <mergeCell ref="B45:B50"/>
    <mergeCell ref="C45:C48"/>
    <mergeCell ref="C50:D50"/>
    <mergeCell ref="A3:H3"/>
    <mergeCell ref="B4:D4"/>
    <mergeCell ref="A5:A26"/>
    <mergeCell ref="B5:B10"/>
    <mergeCell ref="C5:C8"/>
    <mergeCell ref="C10:D10"/>
    <mergeCell ref="B11:B16"/>
    <mergeCell ref="C11:C14"/>
    <mergeCell ref="C16:D16"/>
    <mergeCell ref="B17:B20"/>
    <mergeCell ref="C17:C20"/>
    <mergeCell ref="B21:B26"/>
    <mergeCell ref="C21:C24"/>
    <mergeCell ref="C26:D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zoomScaleNormal="100" workbookViewId="0">
      <selection activeCell="E29" sqref="E29"/>
    </sheetView>
  </sheetViews>
  <sheetFormatPr defaultColWidth="12.83203125" defaultRowHeight="12"/>
  <cols>
    <col min="1" max="1" width="30.33203125" customWidth="1"/>
    <col min="2" max="5" width="6.83203125" customWidth="1"/>
    <col min="7" max="7" width="6.83203125" customWidth="1"/>
    <col min="8" max="8" width="11.1640625" customWidth="1"/>
    <col min="9" max="9" width="6.83203125" customWidth="1"/>
    <col min="10" max="10" width="7.5" customWidth="1"/>
    <col min="12" max="14" width="6.83203125" customWidth="1"/>
    <col min="15" max="15" width="7.6640625" customWidth="1"/>
    <col min="17" max="19" width="6.83203125" customWidth="1"/>
    <col min="20" max="20" width="7.5" customWidth="1"/>
    <col min="21" max="21" width="27.6640625" customWidth="1"/>
    <col min="23" max="23" width="16.83203125" customWidth="1"/>
    <col min="24" max="24" width="16.6640625" customWidth="1"/>
    <col min="25" max="25" width="16.83203125" customWidth="1"/>
    <col min="27" max="27" width="16.83203125" customWidth="1"/>
  </cols>
  <sheetData>
    <row r="1" spans="1:20" ht="20.25" thickBot="1">
      <c r="A1" s="1" t="s">
        <v>112</v>
      </c>
    </row>
    <row r="2" spans="1:20" ht="12.75" thickTop="1"/>
    <row r="3" spans="1:20" ht="13.5" thickBot="1">
      <c r="A3" s="330" t="s">
        <v>106</v>
      </c>
      <c r="B3" s="331"/>
      <c r="C3" s="331"/>
      <c r="D3" s="331"/>
      <c r="E3" s="331"/>
      <c r="F3" s="331"/>
      <c r="G3" s="331"/>
      <c r="H3" s="331"/>
      <c r="I3" s="322"/>
    </row>
    <row r="4" spans="1:20" ht="12.75">
      <c r="A4" s="332" t="s">
        <v>0</v>
      </c>
      <c r="B4" s="333"/>
      <c r="C4" s="334" t="s">
        <v>32</v>
      </c>
      <c r="D4" s="335"/>
      <c r="E4" s="335"/>
      <c r="F4" s="335"/>
      <c r="G4" s="335"/>
      <c r="H4" s="336"/>
      <c r="I4" s="322"/>
    </row>
    <row r="5" spans="1:20" ht="12.75">
      <c r="A5" s="337"/>
      <c r="B5" s="338"/>
      <c r="C5" s="339" t="s">
        <v>6</v>
      </c>
      <c r="D5" s="340"/>
      <c r="E5" s="341" t="s">
        <v>11</v>
      </c>
      <c r="F5" s="340"/>
      <c r="G5" s="341" t="s">
        <v>10</v>
      </c>
      <c r="H5" s="342"/>
      <c r="I5" s="322"/>
    </row>
    <row r="6" spans="1:20" ht="13.5" thickBot="1">
      <c r="A6" s="343"/>
      <c r="B6" s="344"/>
      <c r="C6" s="345" t="s">
        <v>33</v>
      </c>
      <c r="D6" s="346" t="s">
        <v>2</v>
      </c>
      <c r="E6" s="346" t="s">
        <v>33</v>
      </c>
      <c r="F6" s="346" t="s">
        <v>2</v>
      </c>
      <c r="G6" s="346" t="s">
        <v>33</v>
      </c>
      <c r="H6" s="347" t="s">
        <v>2</v>
      </c>
      <c r="I6" s="322"/>
    </row>
    <row r="7" spans="1:20" ht="12.75">
      <c r="A7" s="348" t="s">
        <v>5</v>
      </c>
      <c r="B7" s="349" t="s">
        <v>113</v>
      </c>
      <c r="C7" s="350">
        <v>179</v>
      </c>
      <c r="D7" s="351">
        <v>0.67041198501872656</v>
      </c>
      <c r="E7" s="352">
        <v>88</v>
      </c>
      <c r="F7" s="351">
        <v>0.32958801498127344</v>
      </c>
      <c r="G7" s="352">
        <v>267</v>
      </c>
      <c r="H7" s="353">
        <v>1</v>
      </c>
      <c r="I7" s="322"/>
    </row>
    <row r="8" spans="1:20" ht="12.75">
      <c r="A8" s="354" t="s">
        <v>7</v>
      </c>
      <c r="B8" s="355" t="s">
        <v>113</v>
      </c>
      <c r="C8" s="356">
        <v>703</v>
      </c>
      <c r="D8" s="357">
        <v>0.89782886334610468</v>
      </c>
      <c r="E8" s="358">
        <v>80</v>
      </c>
      <c r="F8" s="357">
        <v>0.10217113665389528</v>
      </c>
      <c r="G8" s="358">
        <v>783</v>
      </c>
      <c r="H8" s="359">
        <v>1</v>
      </c>
      <c r="I8" s="322"/>
    </row>
    <row r="9" spans="1:20" ht="12.75">
      <c r="A9" s="354" t="s">
        <v>9</v>
      </c>
      <c r="B9" s="355" t="s">
        <v>113</v>
      </c>
      <c r="C9" s="356">
        <v>18</v>
      </c>
      <c r="D9" s="357">
        <v>0.9</v>
      </c>
      <c r="E9" s="358">
        <v>2</v>
      </c>
      <c r="F9" s="357">
        <v>0.1</v>
      </c>
      <c r="G9" s="358">
        <v>20</v>
      </c>
      <c r="H9" s="359">
        <v>1</v>
      </c>
      <c r="I9" s="322"/>
    </row>
    <row r="10" spans="1:20" ht="13.5" thickBot="1">
      <c r="A10" s="360" t="s">
        <v>8</v>
      </c>
      <c r="B10" s="361" t="s">
        <v>113</v>
      </c>
      <c r="C10" s="362">
        <v>93</v>
      </c>
      <c r="D10" s="363">
        <v>0.88571428571428568</v>
      </c>
      <c r="E10" s="364">
        <v>12</v>
      </c>
      <c r="F10" s="363">
        <v>0.11428571428571428</v>
      </c>
      <c r="G10" s="364">
        <v>105</v>
      </c>
      <c r="H10" s="365">
        <v>1</v>
      </c>
      <c r="I10" s="322"/>
    </row>
    <row r="11" spans="1:20" ht="12.75">
      <c r="A11" s="377"/>
      <c r="B11" s="377"/>
      <c r="C11" s="377"/>
      <c r="D11" s="377"/>
      <c r="E11" s="377"/>
      <c r="F11" s="377"/>
      <c r="G11" s="377"/>
      <c r="H11" s="377"/>
      <c r="I11" s="322"/>
    </row>
    <row r="12" spans="1:20" ht="13.5" customHeight="1">
      <c r="A12" s="389" t="s">
        <v>114</v>
      </c>
      <c r="B12" s="325"/>
      <c r="C12" s="325"/>
      <c r="D12" s="325"/>
      <c r="E12" s="325"/>
      <c r="F12" s="325"/>
      <c r="G12" s="322"/>
    </row>
    <row r="13" spans="1:20" s="380" customFormat="1" ht="18" thickBot="1">
      <c r="A13" s="394" t="s">
        <v>5</v>
      </c>
      <c r="B13" s="325"/>
      <c r="C13" s="325"/>
      <c r="D13" s="390"/>
      <c r="E13" s="325"/>
      <c r="F13" s="394" t="s">
        <v>7</v>
      </c>
      <c r="G13" s="391"/>
      <c r="K13" s="394" t="s">
        <v>9</v>
      </c>
      <c r="P13" s="394" t="s">
        <v>8</v>
      </c>
    </row>
    <row r="14" spans="1:20" s="381" customFormat="1" ht="12.75" thickTop="1">
      <c r="A14" s="459" t="s">
        <v>108</v>
      </c>
      <c r="B14" s="392" t="s">
        <v>109</v>
      </c>
      <c r="C14" s="392" t="s">
        <v>110</v>
      </c>
      <c r="D14" s="392" t="s">
        <v>111</v>
      </c>
      <c r="E14" s="393" t="s">
        <v>105</v>
      </c>
      <c r="F14" s="392" t="s">
        <v>108</v>
      </c>
      <c r="G14" s="392" t="s">
        <v>109</v>
      </c>
      <c r="H14" s="392" t="s">
        <v>110</v>
      </c>
      <c r="I14" s="392" t="s">
        <v>111</v>
      </c>
      <c r="J14" s="393" t="s">
        <v>105</v>
      </c>
      <c r="K14" s="381" t="s">
        <v>108</v>
      </c>
      <c r="L14" s="392" t="s">
        <v>109</v>
      </c>
      <c r="M14" s="392" t="s">
        <v>110</v>
      </c>
      <c r="N14" s="392" t="s">
        <v>111</v>
      </c>
      <c r="O14" s="393" t="s">
        <v>105</v>
      </c>
      <c r="P14" s="381" t="s">
        <v>108</v>
      </c>
      <c r="Q14" s="392" t="s">
        <v>109</v>
      </c>
      <c r="R14" s="392" t="s">
        <v>110</v>
      </c>
      <c r="S14" s="392" t="s">
        <v>111</v>
      </c>
      <c r="T14" s="393" t="s">
        <v>105</v>
      </c>
    </row>
    <row r="15" spans="1:20" s="381" customFormat="1">
      <c r="A15" s="367" t="s">
        <v>71</v>
      </c>
      <c r="B15" s="368">
        <v>2</v>
      </c>
      <c r="C15" s="385">
        <v>8.0000000000000002E-3</v>
      </c>
      <c r="D15" s="385">
        <v>1.1173184357541898E-2</v>
      </c>
      <c r="E15" s="460">
        <f t="shared" ref="E15:E32" si="0">B15/G$7</f>
        <v>7.4906367041198503E-3</v>
      </c>
      <c r="F15" s="367" t="s">
        <v>71</v>
      </c>
      <c r="G15" s="368">
        <v>3</v>
      </c>
      <c r="H15" s="385">
        <v>2.4390243902439024E-3</v>
      </c>
      <c r="I15" s="385">
        <v>4.2674253200568994E-3</v>
      </c>
      <c r="J15" s="460">
        <f t="shared" ref="J15:J37" si="1">G15/G$8</f>
        <v>3.8314176245210726E-3</v>
      </c>
      <c r="K15" s="367" t="s">
        <v>61</v>
      </c>
      <c r="L15" s="368">
        <v>3</v>
      </c>
      <c r="M15" s="385">
        <v>0.11538461538461538</v>
      </c>
      <c r="N15" s="385">
        <v>0.16666666666666669</v>
      </c>
      <c r="O15" s="460">
        <f t="shared" ref="O15:O28" si="2">L15/G$9</f>
        <v>0.15</v>
      </c>
      <c r="P15" s="367" t="s">
        <v>71</v>
      </c>
      <c r="Q15" s="368">
        <v>1</v>
      </c>
      <c r="R15" s="385">
        <v>6.8027210884353739E-3</v>
      </c>
      <c r="S15" s="385">
        <v>1.075268817204301E-2</v>
      </c>
      <c r="T15" s="460">
        <f t="shared" ref="T15:T31" si="3">Q15/G$10</f>
        <v>9.5238095238095247E-3</v>
      </c>
    </row>
    <row r="16" spans="1:20" s="381" customFormat="1">
      <c r="A16" s="367" t="s">
        <v>60</v>
      </c>
      <c r="B16" s="368">
        <v>6</v>
      </c>
      <c r="C16" s="385">
        <v>2.4E-2</v>
      </c>
      <c r="D16" s="385">
        <v>3.3519553072625698E-2</v>
      </c>
      <c r="E16" s="460">
        <f t="shared" si="0"/>
        <v>2.247191011235955E-2</v>
      </c>
      <c r="F16" s="367" t="s">
        <v>99</v>
      </c>
      <c r="G16" s="368">
        <v>2</v>
      </c>
      <c r="H16" s="385">
        <v>1.6260162601626016E-3</v>
      </c>
      <c r="I16" s="385">
        <v>2.8449502133712661E-3</v>
      </c>
      <c r="J16" s="460">
        <f t="shared" si="1"/>
        <v>2.554278416347382E-3</v>
      </c>
      <c r="K16" s="367" t="s">
        <v>67</v>
      </c>
      <c r="L16" s="368">
        <v>2</v>
      </c>
      <c r="M16" s="385">
        <v>7.6923076923076927E-2</v>
      </c>
      <c r="N16" s="385">
        <v>0.1111111111111111</v>
      </c>
      <c r="O16" s="460">
        <f t="shared" si="2"/>
        <v>0.1</v>
      </c>
      <c r="P16" s="367" t="s">
        <v>60</v>
      </c>
      <c r="Q16" s="368">
        <v>1</v>
      </c>
      <c r="R16" s="385">
        <v>6.8027210884353739E-3</v>
      </c>
      <c r="S16" s="385">
        <v>1.075268817204301E-2</v>
      </c>
      <c r="T16" s="460">
        <f t="shared" si="3"/>
        <v>9.5238095238095247E-3</v>
      </c>
    </row>
    <row r="17" spans="1:20" s="381" customFormat="1">
      <c r="A17" s="367" t="s">
        <v>61</v>
      </c>
      <c r="B17" s="368">
        <v>6</v>
      </c>
      <c r="C17" s="385">
        <v>2.4E-2</v>
      </c>
      <c r="D17" s="385">
        <v>3.3519553072625698E-2</v>
      </c>
      <c r="E17" s="460">
        <f t="shared" si="0"/>
        <v>2.247191011235955E-2</v>
      </c>
      <c r="F17" s="367" t="s">
        <v>60</v>
      </c>
      <c r="G17" s="368">
        <v>38</v>
      </c>
      <c r="H17" s="385">
        <v>3.0894308943089432E-2</v>
      </c>
      <c r="I17" s="385">
        <v>5.405405405405405E-2</v>
      </c>
      <c r="J17" s="460">
        <f t="shared" si="1"/>
        <v>4.8531289910600253E-2</v>
      </c>
      <c r="K17" s="367" t="s">
        <v>68</v>
      </c>
      <c r="L17" s="368">
        <v>1</v>
      </c>
      <c r="M17" s="385">
        <v>3.8461538461538464E-2</v>
      </c>
      <c r="N17" s="385">
        <v>5.5555555555555552E-2</v>
      </c>
      <c r="O17" s="460">
        <f t="shared" si="2"/>
        <v>0.05</v>
      </c>
      <c r="P17" s="367" t="s">
        <v>67</v>
      </c>
      <c r="Q17" s="368">
        <v>3</v>
      </c>
      <c r="R17" s="385">
        <v>2.0408163265306124E-2</v>
      </c>
      <c r="S17" s="385">
        <v>3.2258064516129031E-2</v>
      </c>
      <c r="T17" s="460">
        <f t="shared" si="3"/>
        <v>2.8571428571428571E-2</v>
      </c>
    </row>
    <row r="18" spans="1:20" s="381" customFormat="1">
      <c r="A18" s="367" t="s">
        <v>67</v>
      </c>
      <c r="B18" s="368">
        <v>22</v>
      </c>
      <c r="C18" s="385">
        <v>8.8000000000000009E-2</v>
      </c>
      <c r="D18" s="385">
        <v>0.1229050279329609</v>
      </c>
      <c r="E18" s="460">
        <f t="shared" si="0"/>
        <v>8.2397003745318345E-2</v>
      </c>
      <c r="F18" s="367" t="s">
        <v>101</v>
      </c>
      <c r="G18" s="368">
        <v>1</v>
      </c>
      <c r="H18" s="385">
        <v>8.1300813008130081E-4</v>
      </c>
      <c r="I18" s="385">
        <v>1.4224751066856331E-3</v>
      </c>
      <c r="J18" s="460">
        <f t="shared" si="1"/>
        <v>1.277139208173691E-3</v>
      </c>
      <c r="K18" s="367" t="s">
        <v>57</v>
      </c>
      <c r="L18" s="368">
        <v>4</v>
      </c>
      <c r="M18" s="385">
        <v>0.15384615384615385</v>
      </c>
      <c r="N18" s="385">
        <v>0.22222222222222221</v>
      </c>
      <c r="O18" s="460">
        <f t="shared" si="2"/>
        <v>0.2</v>
      </c>
      <c r="P18" s="367" t="s">
        <v>68</v>
      </c>
      <c r="Q18" s="368">
        <v>4</v>
      </c>
      <c r="R18" s="385">
        <v>2.7210884353741496E-2</v>
      </c>
      <c r="S18" s="385">
        <v>4.301075268817204E-2</v>
      </c>
      <c r="T18" s="460">
        <f t="shared" si="3"/>
        <v>3.8095238095238099E-2</v>
      </c>
    </row>
    <row r="19" spans="1:20" s="381" customFormat="1">
      <c r="A19" s="367" t="s">
        <v>68</v>
      </c>
      <c r="B19" s="368">
        <v>4</v>
      </c>
      <c r="C19" s="385">
        <v>1.6E-2</v>
      </c>
      <c r="D19" s="385">
        <v>2.2346368715083796E-2</v>
      </c>
      <c r="E19" s="460">
        <f t="shared" si="0"/>
        <v>1.4981273408239701E-2</v>
      </c>
      <c r="F19" s="367" t="s">
        <v>67</v>
      </c>
      <c r="G19" s="368">
        <v>87</v>
      </c>
      <c r="H19" s="385">
        <v>7.0731707317073178E-2</v>
      </c>
      <c r="I19" s="385">
        <v>0.12375533428165006</v>
      </c>
      <c r="J19" s="460">
        <f t="shared" si="1"/>
        <v>0.1111111111111111</v>
      </c>
      <c r="K19" s="367" t="s">
        <v>59</v>
      </c>
      <c r="L19" s="368">
        <v>1</v>
      </c>
      <c r="M19" s="385">
        <v>3.8461538461538464E-2</v>
      </c>
      <c r="N19" s="385">
        <v>5.5555555555555552E-2</v>
      </c>
      <c r="O19" s="460">
        <f t="shared" si="2"/>
        <v>0.05</v>
      </c>
      <c r="P19" s="367" t="s">
        <v>58</v>
      </c>
      <c r="Q19" s="368">
        <v>14</v>
      </c>
      <c r="R19" s="385">
        <v>9.5238095238095233E-2</v>
      </c>
      <c r="S19" s="385">
        <v>0.15053763440860216</v>
      </c>
      <c r="T19" s="460">
        <f t="shared" si="3"/>
        <v>0.13333333333333333</v>
      </c>
    </row>
    <row r="20" spans="1:20" s="381" customFormat="1">
      <c r="A20" s="367" t="s">
        <v>58</v>
      </c>
      <c r="B20" s="368">
        <v>2</v>
      </c>
      <c r="C20" s="385">
        <v>8.0000000000000002E-3</v>
      </c>
      <c r="D20" s="385">
        <v>1.1173184357541898E-2</v>
      </c>
      <c r="E20" s="460">
        <f t="shared" si="0"/>
        <v>7.4906367041198503E-3</v>
      </c>
      <c r="F20" s="367" t="s">
        <v>68</v>
      </c>
      <c r="G20" s="368">
        <v>31</v>
      </c>
      <c r="H20" s="385">
        <v>2.5203252032520326E-2</v>
      </c>
      <c r="I20" s="385">
        <v>4.4096728307254619E-2</v>
      </c>
      <c r="J20" s="460">
        <f t="shared" si="1"/>
        <v>3.9591315453384422E-2</v>
      </c>
      <c r="K20" s="367" t="s">
        <v>62</v>
      </c>
      <c r="L20" s="368">
        <v>3</v>
      </c>
      <c r="M20" s="385">
        <v>0.11538461538461538</v>
      </c>
      <c r="N20" s="385">
        <v>0.16666666666666669</v>
      </c>
      <c r="O20" s="460">
        <f t="shared" si="2"/>
        <v>0.15</v>
      </c>
      <c r="P20" s="367" t="s">
        <v>57</v>
      </c>
      <c r="Q20" s="368">
        <v>25</v>
      </c>
      <c r="R20" s="385">
        <v>0.17006802721088435</v>
      </c>
      <c r="S20" s="385">
        <v>0.26881720430107525</v>
      </c>
      <c r="T20" s="460">
        <f t="shared" si="3"/>
        <v>0.23809523809523808</v>
      </c>
    </row>
    <row r="21" spans="1:20" s="381" customFormat="1">
      <c r="A21" s="367" t="s">
        <v>57</v>
      </c>
      <c r="B21" s="368">
        <v>56</v>
      </c>
      <c r="C21" s="385">
        <v>0.22399999999999998</v>
      </c>
      <c r="D21" s="385">
        <v>0.31284916201117319</v>
      </c>
      <c r="E21" s="460">
        <f t="shared" si="0"/>
        <v>0.20973782771535582</v>
      </c>
      <c r="F21" s="367" t="s">
        <v>58</v>
      </c>
      <c r="G21" s="368">
        <v>3</v>
      </c>
      <c r="H21" s="385">
        <v>2.4390243902439024E-3</v>
      </c>
      <c r="I21" s="385">
        <v>4.2674253200568994E-3</v>
      </c>
      <c r="J21" s="460">
        <f t="shared" si="1"/>
        <v>3.8314176245210726E-3</v>
      </c>
      <c r="K21" s="367" t="s">
        <v>64</v>
      </c>
      <c r="L21" s="368">
        <v>4</v>
      </c>
      <c r="M21" s="385">
        <v>0.15384615384615385</v>
      </c>
      <c r="N21" s="385">
        <v>0.22222222222222221</v>
      </c>
      <c r="O21" s="460">
        <f t="shared" si="2"/>
        <v>0.2</v>
      </c>
      <c r="P21" s="367" t="s">
        <v>63</v>
      </c>
      <c r="Q21" s="368">
        <v>17</v>
      </c>
      <c r="R21" s="385">
        <v>0.11564625850340135</v>
      </c>
      <c r="S21" s="385">
        <v>0.18279569892473119</v>
      </c>
      <c r="T21" s="460">
        <f t="shared" si="3"/>
        <v>0.16190476190476191</v>
      </c>
    </row>
    <row r="22" spans="1:20" s="381" customFormat="1">
      <c r="A22" s="367" t="s">
        <v>69</v>
      </c>
      <c r="B22" s="368">
        <v>1</v>
      </c>
      <c r="C22" s="385">
        <v>4.0000000000000001E-3</v>
      </c>
      <c r="D22" s="385">
        <v>5.586592178770949E-3</v>
      </c>
      <c r="E22" s="460">
        <f t="shared" si="0"/>
        <v>3.7453183520599251E-3</v>
      </c>
      <c r="F22" s="367" t="s">
        <v>57</v>
      </c>
      <c r="G22" s="368">
        <v>155</v>
      </c>
      <c r="H22" s="385">
        <v>0.12601626016260162</v>
      </c>
      <c r="I22" s="385">
        <v>0.22048364153627312</v>
      </c>
      <c r="J22" s="460">
        <f t="shared" si="1"/>
        <v>0.19795657726692209</v>
      </c>
      <c r="K22" s="367" t="s">
        <v>54</v>
      </c>
      <c r="L22" s="368">
        <v>1</v>
      </c>
      <c r="M22" s="385">
        <v>3.8461538461538464E-2</v>
      </c>
      <c r="N22" s="385">
        <v>5.5555555555555552E-2</v>
      </c>
      <c r="O22" s="460">
        <f t="shared" si="2"/>
        <v>0.05</v>
      </c>
      <c r="P22" s="367" t="s">
        <v>59</v>
      </c>
      <c r="Q22" s="368">
        <v>2</v>
      </c>
      <c r="R22" s="385">
        <v>1.3605442176870748E-2</v>
      </c>
      <c r="S22" s="385">
        <v>2.150537634408602E-2</v>
      </c>
      <c r="T22" s="460">
        <f t="shared" si="3"/>
        <v>1.9047619047619049E-2</v>
      </c>
    </row>
    <row r="23" spans="1:20" s="381" customFormat="1">
      <c r="A23" s="367" t="s">
        <v>63</v>
      </c>
      <c r="B23" s="368">
        <v>11</v>
      </c>
      <c r="C23" s="385">
        <v>4.4000000000000004E-2</v>
      </c>
      <c r="D23" s="385">
        <v>6.1452513966480452E-2</v>
      </c>
      <c r="E23" s="460">
        <f t="shared" si="0"/>
        <v>4.1198501872659173E-2</v>
      </c>
      <c r="F23" s="367" t="s">
        <v>98</v>
      </c>
      <c r="G23" s="368">
        <v>31</v>
      </c>
      <c r="H23" s="385">
        <v>2.5203252032520326E-2</v>
      </c>
      <c r="I23" s="385">
        <v>4.4096728307254619E-2</v>
      </c>
      <c r="J23" s="460">
        <f t="shared" si="1"/>
        <v>3.9591315453384422E-2</v>
      </c>
      <c r="K23" s="367" t="s">
        <v>66</v>
      </c>
      <c r="L23" s="368">
        <v>3</v>
      </c>
      <c r="M23" s="385">
        <v>0.11538461538461538</v>
      </c>
      <c r="N23" s="385">
        <v>0.16666666666666669</v>
      </c>
      <c r="O23" s="460">
        <f t="shared" si="2"/>
        <v>0.15</v>
      </c>
      <c r="P23" s="367" t="s">
        <v>62</v>
      </c>
      <c r="Q23" s="368">
        <v>22</v>
      </c>
      <c r="R23" s="385">
        <v>0.14965986394557823</v>
      </c>
      <c r="S23" s="385">
        <v>0.23655913978494625</v>
      </c>
      <c r="T23" s="460">
        <f t="shared" si="3"/>
        <v>0.20952380952380953</v>
      </c>
    </row>
    <row r="24" spans="1:20" s="381" customFormat="1">
      <c r="A24" s="367" t="s">
        <v>59</v>
      </c>
      <c r="B24" s="368">
        <v>2</v>
      </c>
      <c r="C24" s="385">
        <v>8.0000000000000002E-3</v>
      </c>
      <c r="D24" s="385">
        <v>1.1173184357541898E-2</v>
      </c>
      <c r="E24" s="460">
        <f t="shared" si="0"/>
        <v>7.4906367041198503E-3</v>
      </c>
      <c r="F24" s="367" t="s">
        <v>63</v>
      </c>
      <c r="G24" s="368">
        <v>46</v>
      </c>
      <c r="H24" s="385">
        <v>3.7398373983739838E-2</v>
      </c>
      <c r="I24" s="385">
        <v>6.5433854907539113E-2</v>
      </c>
      <c r="J24" s="460">
        <f t="shared" si="1"/>
        <v>5.8748403575989781E-2</v>
      </c>
      <c r="K24" s="367" t="s">
        <v>70</v>
      </c>
      <c r="L24" s="368">
        <v>1</v>
      </c>
      <c r="M24" s="385">
        <v>3.8461538461538464E-2</v>
      </c>
      <c r="N24" s="385">
        <v>5.5555555555555552E-2</v>
      </c>
      <c r="O24" s="460">
        <f t="shared" si="2"/>
        <v>0.05</v>
      </c>
      <c r="P24" s="367" t="s">
        <v>64</v>
      </c>
      <c r="Q24" s="368">
        <v>21</v>
      </c>
      <c r="R24" s="385">
        <v>0.14285714285714288</v>
      </c>
      <c r="S24" s="385">
        <v>0.22580645161290325</v>
      </c>
      <c r="T24" s="460">
        <f t="shared" si="3"/>
        <v>0.2</v>
      </c>
    </row>
    <row r="25" spans="1:20" s="381" customFormat="1">
      <c r="A25" s="367" t="s">
        <v>62</v>
      </c>
      <c r="B25" s="368">
        <v>36</v>
      </c>
      <c r="C25" s="385">
        <v>0.14400000000000002</v>
      </c>
      <c r="D25" s="385">
        <v>0.2011173184357542</v>
      </c>
      <c r="E25" s="460">
        <f t="shared" si="0"/>
        <v>0.1348314606741573</v>
      </c>
      <c r="F25" s="367" t="s">
        <v>59</v>
      </c>
      <c r="G25" s="368">
        <v>18</v>
      </c>
      <c r="H25" s="385">
        <v>1.4634146341463414E-2</v>
      </c>
      <c r="I25" s="385">
        <v>2.5604551920341393E-2</v>
      </c>
      <c r="J25" s="460">
        <f t="shared" si="1"/>
        <v>2.2988505747126436E-2</v>
      </c>
      <c r="K25" s="367" t="s">
        <v>97</v>
      </c>
      <c r="L25" s="368">
        <v>1</v>
      </c>
      <c r="M25" s="385">
        <v>3.8461538461538464E-2</v>
      </c>
      <c r="N25" s="385">
        <v>5.5555555555555552E-2</v>
      </c>
      <c r="O25" s="460">
        <f t="shared" si="2"/>
        <v>0.05</v>
      </c>
      <c r="P25" s="367" t="s">
        <v>54</v>
      </c>
      <c r="Q25" s="368">
        <v>17</v>
      </c>
      <c r="R25" s="385">
        <v>0.11564625850340135</v>
      </c>
      <c r="S25" s="385">
        <v>0.18279569892473119</v>
      </c>
      <c r="T25" s="460">
        <f t="shared" si="3"/>
        <v>0.16190476190476191</v>
      </c>
    </row>
    <row r="26" spans="1:20" s="381" customFormat="1">
      <c r="A26" s="367" t="s">
        <v>64</v>
      </c>
      <c r="B26" s="368">
        <v>46</v>
      </c>
      <c r="C26" s="385">
        <v>0.184</v>
      </c>
      <c r="D26" s="385">
        <v>0.25698324022346369</v>
      </c>
      <c r="E26" s="460">
        <f t="shared" si="0"/>
        <v>0.17228464419475656</v>
      </c>
      <c r="F26" s="367" t="s">
        <v>62</v>
      </c>
      <c r="G26" s="368">
        <v>98</v>
      </c>
      <c r="H26" s="385">
        <v>7.9674796747967486E-2</v>
      </c>
      <c r="I26" s="385">
        <v>0.13940256045519203</v>
      </c>
      <c r="J26" s="460">
        <f t="shared" si="1"/>
        <v>0.1251596424010217</v>
      </c>
      <c r="K26" s="367" t="s">
        <v>55</v>
      </c>
      <c r="L26" s="368">
        <v>1</v>
      </c>
      <c r="M26" s="385">
        <v>3.8461538461538464E-2</v>
      </c>
      <c r="N26" s="385">
        <v>5.5555555555555552E-2</v>
      </c>
      <c r="O26" s="460">
        <f t="shared" si="2"/>
        <v>0.05</v>
      </c>
      <c r="P26" s="367" t="s">
        <v>66</v>
      </c>
      <c r="Q26" s="368">
        <v>2</v>
      </c>
      <c r="R26" s="385">
        <v>1.3605442176870748E-2</v>
      </c>
      <c r="S26" s="385">
        <v>2.150537634408602E-2</v>
      </c>
      <c r="T26" s="460">
        <f t="shared" si="3"/>
        <v>1.9047619047619049E-2</v>
      </c>
    </row>
    <row r="27" spans="1:20" s="381" customFormat="1">
      <c r="A27" s="367" t="s">
        <v>54</v>
      </c>
      <c r="B27" s="368">
        <v>22</v>
      </c>
      <c r="C27" s="385">
        <v>8.8000000000000009E-2</v>
      </c>
      <c r="D27" s="385">
        <v>0.1229050279329609</v>
      </c>
      <c r="E27" s="460">
        <f t="shared" si="0"/>
        <v>8.2397003745318345E-2</v>
      </c>
      <c r="F27" s="367" t="s">
        <v>64</v>
      </c>
      <c r="G27" s="368">
        <v>42</v>
      </c>
      <c r="H27" s="385">
        <v>3.4146341463414637E-2</v>
      </c>
      <c r="I27" s="385">
        <v>5.9743954480796585E-2</v>
      </c>
      <c r="J27" s="460">
        <f t="shared" si="1"/>
        <v>5.3639846743295021E-2</v>
      </c>
      <c r="K27" s="367" t="s">
        <v>100</v>
      </c>
      <c r="L27" s="368">
        <v>1</v>
      </c>
      <c r="M27" s="385">
        <v>3.8461538461538464E-2</v>
      </c>
      <c r="N27" s="385">
        <v>5.5555555555555552E-2</v>
      </c>
      <c r="O27" s="460">
        <f t="shared" si="2"/>
        <v>0.05</v>
      </c>
      <c r="P27" s="367" t="s">
        <v>70</v>
      </c>
      <c r="Q27" s="368">
        <v>5</v>
      </c>
      <c r="R27" s="385">
        <v>3.4013605442176867E-2</v>
      </c>
      <c r="S27" s="385">
        <v>5.3763440860215048E-2</v>
      </c>
      <c r="T27" s="460">
        <f t="shared" si="3"/>
        <v>4.7619047619047616E-2</v>
      </c>
    </row>
    <row r="28" spans="1:20" s="381" customFormat="1">
      <c r="A28" s="367" t="s">
        <v>66</v>
      </c>
      <c r="B28" s="368">
        <v>4</v>
      </c>
      <c r="C28" s="385">
        <v>1.6E-2</v>
      </c>
      <c r="D28" s="385">
        <v>2.2346368715083796E-2</v>
      </c>
      <c r="E28" s="460">
        <f t="shared" si="0"/>
        <v>1.4981273408239701E-2</v>
      </c>
      <c r="F28" s="367" t="s">
        <v>54</v>
      </c>
      <c r="G28" s="368">
        <v>259</v>
      </c>
      <c r="H28" s="385">
        <v>0.21056910569105691</v>
      </c>
      <c r="I28" s="385">
        <v>0.36842105263157898</v>
      </c>
      <c r="J28" s="460">
        <f t="shared" si="1"/>
        <v>0.33077905491698595</v>
      </c>
      <c r="K28" s="395" t="s">
        <v>10</v>
      </c>
      <c r="L28" s="396" t="s">
        <v>121</v>
      </c>
      <c r="M28" s="397" t="s">
        <v>117</v>
      </c>
      <c r="N28" s="397" t="s">
        <v>122</v>
      </c>
      <c r="O28" s="461">
        <f t="shared" si="2"/>
        <v>1.3</v>
      </c>
      <c r="P28" s="367" t="s">
        <v>56</v>
      </c>
      <c r="Q28" s="368">
        <v>1</v>
      </c>
      <c r="R28" s="385">
        <v>6.8027210884353739E-3</v>
      </c>
      <c r="S28" s="385">
        <v>1.075268817204301E-2</v>
      </c>
      <c r="T28" s="460">
        <f t="shared" si="3"/>
        <v>9.5238095238095247E-3</v>
      </c>
    </row>
    <row r="29" spans="1:20" s="381" customFormat="1">
      <c r="A29" s="367" t="s">
        <v>70</v>
      </c>
      <c r="B29" s="368">
        <v>8</v>
      </c>
      <c r="C29" s="385">
        <v>3.2000000000000001E-2</v>
      </c>
      <c r="D29" s="385">
        <v>4.4692737430167592E-2</v>
      </c>
      <c r="E29" s="460">
        <f t="shared" si="0"/>
        <v>2.9962546816479401E-2</v>
      </c>
      <c r="F29" s="367" t="s">
        <v>66</v>
      </c>
      <c r="G29" s="368">
        <v>2</v>
      </c>
      <c r="H29" s="385">
        <v>1.6260162601626016E-3</v>
      </c>
      <c r="I29" s="385">
        <v>2.8449502133712661E-3</v>
      </c>
      <c r="J29" s="460">
        <f t="shared" si="1"/>
        <v>2.554278416347382E-3</v>
      </c>
      <c r="O29" s="460"/>
      <c r="P29" s="367" t="s">
        <v>65</v>
      </c>
      <c r="Q29" s="368">
        <v>8</v>
      </c>
      <c r="R29" s="385">
        <v>5.4421768707482991E-2</v>
      </c>
      <c r="S29" s="385">
        <v>8.6021505376344079E-2</v>
      </c>
      <c r="T29" s="460">
        <f t="shared" si="3"/>
        <v>7.6190476190476197E-2</v>
      </c>
    </row>
    <row r="30" spans="1:20" s="381" customFormat="1">
      <c r="A30" s="367" t="s">
        <v>56</v>
      </c>
      <c r="B30" s="368">
        <v>1</v>
      </c>
      <c r="C30" s="385">
        <v>4.0000000000000001E-3</v>
      </c>
      <c r="D30" s="385">
        <v>5.586592178770949E-3</v>
      </c>
      <c r="E30" s="460">
        <f t="shared" si="0"/>
        <v>3.7453183520599251E-3</v>
      </c>
      <c r="F30" s="367" t="s">
        <v>70</v>
      </c>
      <c r="G30" s="368">
        <v>23</v>
      </c>
      <c r="H30" s="385">
        <v>1.8699186991869919E-2</v>
      </c>
      <c r="I30" s="385">
        <v>3.2716927453769556E-2</v>
      </c>
      <c r="J30" s="460">
        <f t="shared" si="1"/>
        <v>2.9374201787994891E-2</v>
      </c>
      <c r="O30" s="460"/>
      <c r="P30" s="367" t="s">
        <v>55</v>
      </c>
      <c r="Q30" s="368">
        <v>4</v>
      </c>
      <c r="R30" s="385">
        <v>2.7210884353741496E-2</v>
      </c>
      <c r="S30" s="385">
        <v>4.301075268817204E-2</v>
      </c>
      <c r="T30" s="460">
        <f t="shared" si="3"/>
        <v>3.8095238095238099E-2</v>
      </c>
    </row>
    <row r="31" spans="1:20" s="381" customFormat="1">
      <c r="A31" s="367" t="s">
        <v>65</v>
      </c>
      <c r="B31" s="368">
        <v>14</v>
      </c>
      <c r="C31" s="385">
        <v>5.5999999999999994E-2</v>
      </c>
      <c r="D31" s="385">
        <v>7.8212290502793297E-2</v>
      </c>
      <c r="E31" s="460">
        <f t="shared" si="0"/>
        <v>5.2434456928838954E-2</v>
      </c>
      <c r="F31" s="367" t="s">
        <v>102</v>
      </c>
      <c r="G31" s="368">
        <v>2</v>
      </c>
      <c r="H31" s="385">
        <v>1.6260162601626016E-3</v>
      </c>
      <c r="I31" s="385">
        <v>2.8449502133712661E-3</v>
      </c>
      <c r="J31" s="460">
        <f t="shared" si="1"/>
        <v>2.554278416347382E-3</v>
      </c>
      <c r="O31" s="460"/>
      <c r="P31" s="395" t="s">
        <v>10</v>
      </c>
      <c r="Q31" s="396" t="s">
        <v>123</v>
      </c>
      <c r="R31" s="397" t="s">
        <v>117</v>
      </c>
      <c r="S31" s="397" t="s">
        <v>124</v>
      </c>
      <c r="T31" s="461">
        <f t="shared" si="3"/>
        <v>1.4</v>
      </c>
    </row>
    <row r="32" spans="1:20" s="381" customFormat="1">
      <c r="A32" s="367" t="s">
        <v>55</v>
      </c>
      <c r="B32" s="368">
        <v>7</v>
      </c>
      <c r="C32" s="385">
        <v>2.7999999999999997E-2</v>
      </c>
      <c r="D32" s="385">
        <v>3.9106145251396648E-2</v>
      </c>
      <c r="E32" s="460">
        <f t="shared" si="0"/>
        <v>2.6217228464419477E-2</v>
      </c>
      <c r="F32" s="367" t="s">
        <v>56</v>
      </c>
      <c r="G32" s="368">
        <v>2</v>
      </c>
      <c r="H32" s="385">
        <v>1.6260162601626016E-3</v>
      </c>
      <c r="I32" s="385">
        <v>2.8449502133712661E-3</v>
      </c>
      <c r="J32" s="460">
        <f t="shared" si="1"/>
        <v>2.554278416347382E-3</v>
      </c>
      <c r="O32" s="460"/>
      <c r="T32" s="460"/>
    </row>
    <row r="33" spans="1:20" s="381" customFormat="1">
      <c r="A33" s="395" t="s">
        <v>10</v>
      </c>
      <c r="B33" s="396" t="s">
        <v>119</v>
      </c>
      <c r="C33" s="397" t="s">
        <v>117</v>
      </c>
      <c r="D33" s="397" t="s">
        <v>120</v>
      </c>
      <c r="E33" s="461">
        <f>B33/G$7</f>
        <v>0.93632958801498123</v>
      </c>
      <c r="F33" s="367" t="s">
        <v>65</v>
      </c>
      <c r="G33" s="368">
        <v>80</v>
      </c>
      <c r="H33" s="385">
        <v>6.5040650406504058E-2</v>
      </c>
      <c r="I33" s="385">
        <v>0.11379800853485063</v>
      </c>
      <c r="J33" s="460">
        <f t="shared" si="1"/>
        <v>0.10217113665389528</v>
      </c>
      <c r="O33" s="460"/>
      <c r="T33" s="460"/>
    </row>
    <row r="34" spans="1:20" s="381" customFormat="1">
      <c r="F34" s="367" t="s">
        <v>97</v>
      </c>
      <c r="G34" s="368">
        <v>262</v>
      </c>
      <c r="H34" s="385">
        <v>0.21300813008130082</v>
      </c>
      <c r="I34" s="385">
        <v>0.3726884779516359</v>
      </c>
      <c r="J34" s="460">
        <f t="shared" si="1"/>
        <v>0.334610472541507</v>
      </c>
      <c r="O34" s="460"/>
      <c r="T34" s="460"/>
    </row>
    <row r="35" spans="1:20" s="381" customFormat="1">
      <c r="F35" s="367" t="s">
        <v>55</v>
      </c>
      <c r="G35" s="368">
        <v>37</v>
      </c>
      <c r="H35" s="385">
        <v>3.0081300813008131E-2</v>
      </c>
      <c r="I35" s="385">
        <v>5.2631578947368425E-2</v>
      </c>
      <c r="J35" s="460">
        <f t="shared" si="1"/>
        <v>4.7254150702426563E-2</v>
      </c>
      <c r="O35" s="460"/>
      <c r="T35" s="460"/>
    </row>
    <row r="36" spans="1:20" s="381" customFormat="1">
      <c r="F36" s="367" t="s">
        <v>100</v>
      </c>
      <c r="G36" s="368">
        <v>8</v>
      </c>
      <c r="H36" s="385">
        <v>6.5040650406504065E-3</v>
      </c>
      <c r="I36" s="385">
        <v>1.1379800853485065E-2</v>
      </c>
      <c r="J36" s="460">
        <f t="shared" si="1"/>
        <v>1.0217113665389528E-2</v>
      </c>
      <c r="O36" s="460"/>
      <c r="T36" s="460"/>
    </row>
    <row r="37" spans="1:20" s="381" customFormat="1">
      <c r="F37" s="395" t="s">
        <v>10</v>
      </c>
      <c r="G37" s="396" t="s">
        <v>116</v>
      </c>
      <c r="H37" s="397" t="s">
        <v>117</v>
      </c>
      <c r="I37" s="397" t="s">
        <v>118</v>
      </c>
      <c r="J37" s="461">
        <f t="shared" si="1"/>
        <v>1.5708812260536398</v>
      </c>
      <c r="O37" s="460"/>
      <c r="T37" s="460"/>
    </row>
    <row r="38" spans="1:20" s="380" customFormat="1" ht="12.75">
      <c r="G38" s="391"/>
    </row>
    <row r="39" spans="1:20">
      <c r="A39" t="s">
        <v>108</v>
      </c>
      <c r="B39" t="s">
        <v>5</v>
      </c>
      <c r="C39" t="s">
        <v>7</v>
      </c>
      <c r="D39" t="s">
        <v>9</v>
      </c>
      <c r="E39" t="s">
        <v>8</v>
      </c>
      <c r="F39" t="s">
        <v>135</v>
      </c>
      <c r="G39" t="s">
        <v>134</v>
      </c>
    </row>
    <row r="40" spans="1:20" ht="24">
      <c r="A40" s="469" t="s">
        <v>54</v>
      </c>
      <c r="B40" s="463">
        <v>8.2397003745318345E-2</v>
      </c>
      <c r="C40" s="463">
        <v>0.33077905491698595</v>
      </c>
      <c r="D40" s="463">
        <v>0.05</v>
      </c>
      <c r="E40" s="463">
        <v>0.16190476190476191</v>
      </c>
      <c r="F40" s="463">
        <f>AVERAGEA(Folha10!$B40:$E40)</f>
        <v>0.15627020514176654</v>
      </c>
      <c r="G40" s="463">
        <f>AVERAGE(G$7/1175*Folha10!$B40, G$8/1175*Folha10!$C40, G$9/1175*Folha10!$D40,G$10/1175*Folha10!$E40)*4</f>
        <v>0.25446808510638297</v>
      </c>
      <c r="H40" s="468"/>
      <c r="J40" s="463"/>
      <c r="K40" s="463"/>
      <c r="L40" s="463"/>
      <c r="M40" s="463"/>
      <c r="N40" s="463"/>
      <c r="O40" s="464"/>
    </row>
    <row r="41" spans="1:20">
      <c r="A41" t="s">
        <v>97</v>
      </c>
      <c r="B41" s="463">
        <v>0</v>
      </c>
      <c r="C41" s="463">
        <v>0.334610472541507</v>
      </c>
      <c r="D41" s="463">
        <v>0.05</v>
      </c>
      <c r="E41" s="463">
        <v>0</v>
      </c>
      <c r="F41" s="463">
        <f>AVERAGEA(Folha10!$B41:$E41)</f>
        <v>9.6152618135376747E-2</v>
      </c>
      <c r="G41" s="463">
        <f>AVERAGE(G$7/1175*Folha10!$B41, G$8/1175*Folha10!$C41, G$9/1175*Folha10!$D41,G$10/1175*Folha10!$E41)*4</f>
        <v>0.22382978723404251</v>
      </c>
      <c r="H41" s="463"/>
      <c r="J41" s="463"/>
      <c r="K41" s="463"/>
      <c r="L41" s="463"/>
      <c r="M41" s="463"/>
      <c r="N41" s="463"/>
      <c r="O41" s="463"/>
    </row>
    <row r="42" spans="1:20" ht="24">
      <c r="A42" s="469" t="s">
        <v>145</v>
      </c>
      <c r="B42" s="463">
        <v>0.20973782771535582</v>
      </c>
      <c r="C42" s="463">
        <v>0.19795657726692209</v>
      </c>
      <c r="D42" s="463">
        <v>0.2</v>
      </c>
      <c r="E42" s="463">
        <v>0.23809523809523808</v>
      </c>
      <c r="F42" s="463">
        <f>AVERAGEA(Folha10!$B42:$E42)</f>
        <v>0.21144741076937901</v>
      </c>
      <c r="G42" s="464">
        <f>AVERAGE(G$7/1175*Folha10!$B42, G$8/1175*Folha10!$C42, G$9/1175*Folha10!$D42,G$10/1175*Folha10!$E42)*4</f>
        <v>0.20425531914893616</v>
      </c>
      <c r="H42" s="463"/>
      <c r="J42" s="463"/>
      <c r="K42" s="463"/>
      <c r="L42" s="463"/>
      <c r="M42" s="463"/>
      <c r="N42" s="463"/>
      <c r="O42" s="463"/>
    </row>
    <row r="43" spans="1:20">
      <c r="A43" t="s">
        <v>62</v>
      </c>
      <c r="B43" s="463">
        <v>0.1348314606741573</v>
      </c>
      <c r="C43" s="463">
        <v>0.1251596424010217</v>
      </c>
      <c r="D43" s="463">
        <v>0.15</v>
      </c>
      <c r="E43" s="463">
        <v>0.20952380952380953</v>
      </c>
      <c r="F43" s="463">
        <f>AVERAGEA(Folha10!$B43:$E43)</f>
        <v>0.15487872814974715</v>
      </c>
      <c r="G43" s="464">
        <f>AVERAGE(G$7/1175*Folha10!$B43, G$8/1175*Folha10!$C43, G$9/1175*Folha10!$D43,G$10/1175*Folha10!$E43)*4</f>
        <v>0.1353191489361702</v>
      </c>
      <c r="H43" s="463"/>
      <c r="J43" s="463"/>
      <c r="K43" s="463"/>
      <c r="L43" s="463"/>
      <c r="M43" s="463"/>
      <c r="N43" s="463"/>
      <c r="O43" s="464"/>
    </row>
    <row r="44" spans="1:20">
      <c r="A44" t="s">
        <v>143</v>
      </c>
      <c r="B44" s="463">
        <v>8.2397003745318345E-2</v>
      </c>
      <c r="C44" s="463">
        <v>0.1111111111111111</v>
      </c>
      <c r="D44" s="463">
        <v>0.1</v>
      </c>
      <c r="E44" s="463">
        <v>2.8571428571428571E-2</v>
      </c>
      <c r="F44" s="463">
        <f>AVERAGEA(Folha10!$B44:$E44)</f>
        <v>8.0519885856964513E-2</v>
      </c>
      <c r="G44" s="463">
        <f>AVERAGE(G$7/1175*Folha10!$B44, G$8/1175*Folha10!$C44, G$9/1175*Folha10!$D44,G$10/1175*Folha10!$E44)*4</f>
        <v>9.7021276595744652E-2</v>
      </c>
      <c r="H44" s="463"/>
      <c r="J44" s="463"/>
      <c r="K44" s="463"/>
      <c r="L44" s="463"/>
      <c r="M44" s="463"/>
      <c r="N44" s="463"/>
      <c r="O44" s="463"/>
    </row>
    <row r="45" spans="1:20">
      <c r="A45" t="s">
        <v>64</v>
      </c>
      <c r="B45" s="463">
        <v>0.17228464419475656</v>
      </c>
      <c r="C45" s="463">
        <v>5.3639846743295021E-2</v>
      </c>
      <c r="D45" s="463">
        <v>0.2</v>
      </c>
      <c r="E45" s="463">
        <v>0.2</v>
      </c>
      <c r="F45" s="463">
        <f>AVERAGEA(Folha10!$B45:$E45)</f>
        <v>0.15648112273451292</v>
      </c>
      <c r="G45" s="463">
        <f>AVERAGE(G$7/1175*Folha10!$B45, G$8/1175*Folha10!$C45, G$9/1175*Folha10!$D45,G$10/1175*Folha10!$E45)*4</f>
        <v>9.6170212765957455E-2</v>
      </c>
      <c r="H45" s="463"/>
      <c r="J45" s="463"/>
      <c r="K45" s="463"/>
      <c r="L45" s="463"/>
      <c r="M45" s="463"/>
      <c r="N45" s="463"/>
      <c r="O45" s="463"/>
    </row>
    <row r="46" spans="1:20">
      <c r="A46" t="s">
        <v>65</v>
      </c>
      <c r="B46" s="463">
        <v>5.2434456928838954E-2</v>
      </c>
      <c r="C46" s="463">
        <v>0.10217113665389528</v>
      </c>
      <c r="D46" s="463">
        <v>0</v>
      </c>
      <c r="E46" s="463">
        <v>7.6190476190476197E-2</v>
      </c>
      <c r="F46" s="463">
        <f>AVERAGEA(Folha10!$B46:$E46)</f>
        <v>5.7699017443302608E-2</v>
      </c>
      <c r="G46" s="463">
        <f>AVERAGE(G$7/1175*Folha10!$B46, G$8/1175*Folha10!$C46, G$9/1175*Folha10!$D46,G$10/1175*Folha10!$E46)*4</f>
        <v>8.6808510638297878E-2</v>
      </c>
      <c r="H46" s="463"/>
      <c r="J46" s="463"/>
      <c r="K46" s="463"/>
      <c r="L46" s="463"/>
      <c r="M46" s="463"/>
      <c r="N46" s="463"/>
      <c r="O46" s="463"/>
    </row>
    <row r="47" spans="1:20">
      <c r="A47" t="s">
        <v>142</v>
      </c>
      <c r="B47" s="463">
        <v>4.1198501872659173E-2</v>
      </c>
      <c r="C47" s="463">
        <v>5.8748403575989781E-2</v>
      </c>
      <c r="D47" s="463">
        <v>0</v>
      </c>
      <c r="E47" s="463">
        <v>0.16190476190476191</v>
      </c>
      <c r="F47" s="463">
        <f>AVERAGEA(Folha10!$B47:$E47)</f>
        <v>6.5462916838352717E-2</v>
      </c>
      <c r="G47" s="463">
        <f>AVERAGE(G$7/1175*Folha10!$B47, G$8/1175*Folha10!$C47, G$9/1175*Folha10!$D47,G$10/1175*Folha10!$E47)*4</f>
        <v>6.297872340425531E-2</v>
      </c>
      <c r="H47" s="463"/>
      <c r="J47" s="463"/>
      <c r="K47" s="463"/>
      <c r="L47" s="463"/>
      <c r="M47" s="463"/>
      <c r="N47" s="463"/>
      <c r="O47" s="463"/>
    </row>
    <row r="48" spans="1:20">
      <c r="A48" t="s">
        <v>55</v>
      </c>
      <c r="B48" s="463">
        <v>2.6217228464419477E-2</v>
      </c>
      <c r="C48" s="463">
        <v>4.7254150702426563E-2</v>
      </c>
      <c r="D48" s="463">
        <v>0.05</v>
      </c>
      <c r="E48" s="463">
        <v>3.8095238095238099E-2</v>
      </c>
      <c r="F48" s="463">
        <f>AVERAGEA(Folha10!$B48:$E48)</f>
        <v>4.0391654315521039E-2</v>
      </c>
      <c r="G48" s="463">
        <f>AVERAGE(G$7/1175*Folha10!$B48, G$8/1175*Folha10!$C48, G$9/1175*Folha10!$D48,G$10/1175*Folha10!$E48)*4</f>
        <v>4.1702127659574463E-2</v>
      </c>
      <c r="H48" s="463"/>
      <c r="J48" s="463"/>
      <c r="K48" s="463"/>
      <c r="L48" s="463"/>
      <c r="M48" s="463"/>
      <c r="N48" s="463"/>
      <c r="O48" s="463"/>
    </row>
    <row r="49" spans="1:15">
      <c r="A49" t="s">
        <v>144</v>
      </c>
      <c r="B49" s="463">
        <v>2.247191011235955E-2</v>
      </c>
      <c r="C49" s="463">
        <v>4.8531289910600253E-2</v>
      </c>
      <c r="D49" s="463">
        <v>0</v>
      </c>
      <c r="E49" s="463">
        <v>9.5238095238095247E-3</v>
      </c>
      <c r="F49" s="463">
        <f>AVERAGEA(Folha10!$B49:$E49)</f>
        <v>2.0131752386692334E-2</v>
      </c>
      <c r="G49" s="463">
        <f>AVERAGE(G$7/1175*Folha10!$B49, G$8/1175*Folha10!$C49, G$9/1175*Folha10!$D49,G$10/1175*Folha10!$E49)*4</f>
        <v>3.8297872340425525E-2</v>
      </c>
      <c r="H49" s="463"/>
      <c r="J49" s="463"/>
      <c r="K49" s="463"/>
      <c r="L49" s="463"/>
      <c r="M49" s="463"/>
      <c r="N49" s="463"/>
      <c r="O49" s="463"/>
    </row>
    <row r="50" spans="1:15">
      <c r="A50" t="s">
        <v>68</v>
      </c>
      <c r="B50" s="463">
        <v>1.4981273408239701E-2</v>
      </c>
      <c r="C50" s="463">
        <v>3.9591315453384422E-2</v>
      </c>
      <c r="D50" s="463">
        <v>0.05</v>
      </c>
      <c r="E50" s="463">
        <v>3.8095238095238099E-2</v>
      </c>
      <c r="F50" s="463">
        <f>AVERAGEA(Folha10!$B50:$E50)</f>
        <v>3.5666956739215556E-2</v>
      </c>
      <c r="G50" s="463">
        <f>AVERAGE(G$7/1175*Folha10!$B50, G$8/1175*Folha10!$C50, G$9/1175*Folha10!$D50,G$10/1175*Folha10!$E50)*4</f>
        <v>3.4042553191489362E-2</v>
      </c>
      <c r="H50" s="463"/>
      <c r="J50" s="463"/>
      <c r="K50" s="463"/>
      <c r="L50" s="463"/>
      <c r="M50" s="463"/>
      <c r="N50" s="463"/>
      <c r="O50" s="463"/>
    </row>
    <row r="51" spans="1:15">
      <c r="A51" t="s">
        <v>70</v>
      </c>
      <c r="B51" s="463">
        <v>2.9962546816479401E-2</v>
      </c>
      <c r="C51" s="463">
        <v>2.9374201787994891E-2</v>
      </c>
      <c r="D51" s="463">
        <v>0.05</v>
      </c>
      <c r="E51" s="463">
        <v>4.7619047619047616E-2</v>
      </c>
      <c r="F51" s="463">
        <f>AVERAGEA(Folha10!$B51:$E51)</f>
        <v>3.9238949055880476E-2</v>
      </c>
      <c r="G51" s="463">
        <f>AVERAGE(G$7/1175*Folha10!$B51, G$8/1175*Folha10!$C51, G$9/1175*Folha10!$D51,G$10/1175*Folha10!$E51)*4</f>
        <v>3.1489361702127662E-2</v>
      </c>
      <c r="H51" s="463"/>
      <c r="J51" s="463"/>
      <c r="K51" s="463"/>
      <c r="L51" s="463"/>
      <c r="M51" s="463"/>
      <c r="N51" s="463"/>
      <c r="O51" s="463"/>
    </row>
    <row r="52" spans="1:15">
      <c r="A52" t="s">
        <v>141</v>
      </c>
      <c r="B52" s="463">
        <v>0</v>
      </c>
      <c r="C52" s="463">
        <v>3.9591315453384422E-2</v>
      </c>
      <c r="D52" s="463">
        <v>0</v>
      </c>
      <c r="E52" s="463">
        <v>0</v>
      </c>
      <c r="F52" s="463">
        <f>AVERAGEA(Folha10!$B52:$E52)</f>
        <v>9.8978288633461056E-3</v>
      </c>
      <c r="G52" s="463">
        <f>AVERAGE(G$7/1175*Folha10!$B52, G$8/1175*Folha10!$C52, G$9/1175*Folha10!$D52,G$10/1175*Folha10!$E52)*4</f>
        <v>2.6382978723404258E-2</v>
      </c>
      <c r="H52" s="463"/>
      <c r="J52" s="463"/>
      <c r="K52" s="463"/>
      <c r="L52" s="463"/>
      <c r="M52" s="463"/>
      <c r="N52" s="463"/>
      <c r="O52" s="463"/>
    </row>
    <row r="53" spans="1:15" ht="24">
      <c r="A53" s="469" t="s">
        <v>59</v>
      </c>
      <c r="B53" s="463">
        <v>7.4906367041198503E-3</v>
      </c>
      <c r="C53" s="463">
        <v>2.2988505747126436E-2</v>
      </c>
      <c r="D53" s="463">
        <v>0.05</v>
      </c>
      <c r="E53" s="463">
        <v>1.9047619047619049E-2</v>
      </c>
      <c r="F53" s="463">
        <f>AVERAGEA(Folha10!$B53:$E53)</f>
        <v>2.4881690374716336E-2</v>
      </c>
      <c r="G53" s="463">
        <f>AVERAGE(G$7/1175*Folha10!$B53, G$8/1175*Folha10!$C53, G$9/1175*Folha10!$D53,G$10/1175*Folha10!$E53)*4</f>
        <v>1.9574468085106385E-2</v>
      </c>
      <c r="H53" s="463"/>
      <c r="J53" s="463"/>
      <c r="K53" s="463"/>
      <c r="L53" s="463"/>
      <c r="M53" s="463"/>
      <c r="N53" s="463"/>
      <c r="O53" s="463"/>
    </row>
    <row r="54" spans="1:15">
      <c r="A54" t="s">
        <v>58</v>
      </c>
      <c r="B54" s="463">
        <v>7.4906367041198503E-3</v>
      </c>
      <c r="C54" s="463">
        <v>3.8314176245210726E-3</v>
      </c>
      <c r="D54" s="463">
        <v>0</v>
      </c>
      <c r="E54" s="463">
        <v>0.13333333333333333</v>
      </c>
      <c r="F54" s="463">
        <f>AVERAGEA(Folha10!$B54:$E54)</f>
        <v>3.6163846915493562E-2</v>
      </c>
      <c r="G54" s="463">
        <f>AVERAGE(G$7/1175*Folha10!$B54, G$8/1175*Folha10!$C54, G$9/1175*Folha10!$D54,G$10/1175*Folha10!$E54)*4</f>
        <v>1.6170212765957447E-2</v>
      </c>
      <c r="H54" s="463"/>
      <c r="J54" s="463"/>
      <c r="K54" s="463"/>
      <c r="L54" s="463"/>
      <c r="M54" s="463"/>
      <c r="N54" s="463"/>
      <c r="O54" s="463"/>
    </row>
    <row r="55" spans="1:15">
      <c r="A55" t="s">
        <v>66</v>
      </c>
      <c r="B55" s="463">
        <v>1.4981273408239701E-2</v>
      </c>
      <c r="C55" s="463">
        <v>2.554278416347382E-3</v>
      </c>
      <c r="D55" s="463">
        <v>0.15</v>
      </c>
      <c r="E55" s="463">
        <v>1.9047619047619049E-2</v>
      </c>
      <c r="F55" s="463">
        <f>AVERAGEA(Folha10!$B55:$E55)</f>
        <v>4.6645792718051526E-2</v>
      </c>
      <c r="G55" s="463">
        <f>AVERAGE(G$7/1175*Folha10!$B55, G$8/1175*Folha10!$C55, G$9/1175*Folha10!$D55,G$10/1175*Folha10!$E55)*4</f>
        <v>9.3617021276595734E-3</v>
      </c>
      <c r="H55" s="463"/>
      <c r="J55" s="463"/>
      <c r="K55" s="463"/>
      <c r="L55" s="463"/>
      <c r="M55" s="463"/>
      <c r="N55" s="463"/>
      <c r="O55" s="463"/>
    </row>
    <row r="56" spans="1:15" ht="24">
      <c r="A56" s="469" t="s">
        <v>146</v>
      </c>
      <c r="B56" s="463">
        <v>2.247191011235955E-2</v>
      </c>
      <c r="C56" s="463">
        <v>0</v>
      </c>
      <c r="D56" s="463">
        <v>0.15</v>
      </c>
      <c r="E56" s="463">
        <v>0</v>
      </c>
      <c r="F56" s="463">
        <f>AVERAGEA(Folha10!$B56:$E56)</f>
        <v>4.3117977528089886E-2</v>
      </c>
      <c r="G56" s="463">
        <f>AVERAGE(G$7/1175*Folha10!$B56, G$8/1175*Folha10!$C56, G$9/1175*Folha10!$D56,G$10/1175*Folha10!$E56)*4</f>
        <v>7.659574468085106E-3</v>
      </c>
      <c r="H56" s="463"/>
      <c r="J56" s="463"/>
      <c r="K56" s="463"/>
      <c r="L56" s="463"/>
      <c r="M56" s="463"/>
      <c r="N56" s="463"/>
      <c r="O56" s="463"/>
    </row>
    <row r="57" spans="1:15">
      <c r="A57" t="s">
        <v>100</v>
      </c>
      <c r="B57" s="463">
        <v>0</v>
      </c>
      <c r="C57" s="463">
        <v>1.0217113665389528E-2</v>
      </c>
      <c r="D57" s="463">
        <v>0.05</v>
      </c>
      <c r="E57" s="463">
        <v>0</v>
      </c>
      <c r="F57" s="463">
        <f>AVERAGEA(Folha10!$B57:$E57)</f>
        <v>1.5054278416347383E-2</v>
      </c>
      <c r="G57" s="463">
        <f>AVERAGE(G$7/1175*Folha10!$B57, G$8/1175*Folha10!$C57, G$9/1175*Folha10!$D57,G$10/1175*Folha10!$E57)*4</f>
        <v>7.659574468085106E-3</v>
      </c>
      <c r="H57" s="463"/>
      <c r="J57" s="463"/>
      <c r="K57" s="463"/>
      <c r="L57" s="463"/>
      <c r="M57" s="463"/>
      <c r="N57" s="463"/>
      <c r="O57" s="463"/>
    </row>
    <row r="58" spans="1:15">
      <c r="A58" t="s">
        <v>71</v>
      </c>
      <c r="B58" s="463">
        <v>7.4906367041198503E-3</v>
      </c>
      <c r="C58" s="463">
        <v>3.8314176245210726E-3</v>
      </c>
      <c r="D58" s="463">
        <v>0</v>
      </c>
      <c r="E58" s="463">
        <v>9.5238095238095247E-3</v>
      </c>
      <c r="F58" s="463">
        <f>AVERAGEA(Folha10!$B58:$E58)</f>
        <v>5.2114659631126124E-3</v>
      </c>
      <c r="G58" s="463">
        <f>AVERAGE(G$7/1175*Folha10!$B58, G$8/1175*Folha10!$C58, G$9/1175*Folha10!$D58,G$10/1175*Folha10!$E58)*4</f>
        <v>5.106382978723404E-3</v>
      </c>
      <c r="H58" s="463"/>
      <c r="J58" s="463"/>
      <c r="K58" s="463"/>
      <c r="L58" s="463"/>
      <c r="M58" s="463"/>
      <c r="N58" s="463"/>
      <c r="O58" s="463"/>
    </row>
    <row r="59" spans="1:15">
      <c r="A59" t="s">
        <v>140</v>
      </c>
      <c r="B59" s="463">
        <v>3.7453183520599251E-3</v>
      </c>
      <c r="C59" s="463">
        <v>2.554278416347382E-3</v>
      </c>
      <c r="D59" s="463">
        <v>0</v>
      </c>
      <c r="E59" s="463">
        <v>9.5238095238095247E-3</v>
      </c>
      <c r="F59" s="463">
        <f>AVERAGEA(Folha10!$B59:$E59)</f>
        <v>3.9558515730542081E-3</v>
      </c>
      <c r="G59" s="464">
        <f>AVERAGE(G$7/1175*Folha10!$B59, G$8/1175*Folha10!$C59, G$9/1175*Folha10!$D59,G$10/1175*Folha10!$E59)*4</f>
        <v>3.4042553191489361E-3</v>
      </c>
      <c r="H59" s="463"/>
      <c r="J59" s="463"/>
      <c r="K59" s="463"/>
      <c r="L59" s="463"/>
      <c r="M59" s="463"/>
      <c r="N59" s="463"/>
      <c r="O59" s="464"/>
    </row>
    <row r="60" spans="1:15">
      <c r="A60" t="s">
        <v>99</v>
      </c>
      <c r="B60" s="463">
        <v>0</v>
      </c>
      <c r="C60" s="463">
        <v>2.554278416347382E-3</v>
      </c>
      <c r="D60" s="463">
        <v>0</v>
      </c>
      <c r="E60" s="463">
        <v>0</v>
      </c>
      <c r="F60" s="463">
        <f>AVERAGEA(Folha10!$B60:$E60)</f>
        <v>6.3856960408684551E-4</v>
      </c>
      <c r="G60" s="463">
        <f>AVERAGE(G$7/1175*Folha10!$B60, G$8/1175*Folha10!$C60, G$9/1175*Folha10!$D60,G$10/1175*Folha10!$E60)*4</f>
        <v>1.7021276595744681E-3</v>
      </c>
      <c r="H60" s="463"/>
      <c r="J60" s="463"/>
      <c r="K60" s="463"/>
      <c r="L60" s="463"/>
      <c r="M60" s="463"/>
      <c r="N60" s="463"/>
      <c r="O60" s="463"/>
    </row>
    <row r="61" spans="1:15">
      <c r="A61" t="s">
        <v>102</v>
      </c>
      <c r="B61" s="463">
        <v>0</v>
      </c>
      <c r="C61" s="463">
        <v>2.554278416347382E-3</v>
      </c>
      <c r="D61" s="463">
        <v>0</v>
      </c>
      <c r="E61" s="463">
        <v>0</v>
      </c>
      <c r="F61" s="463">
        <f>AVERAGEA(Folha10!$B61:$E61)</f>
        <v>6.3856960408684551E-4</v>
      </c>
      <c r="G61" s="463">
        <f>AVERAGE(G$7/1175*Folha10!$B61, G$8/1175*Folha10!$C61, G$9/1175*Folha10!$D61,G$10/1175*Folha10!$E61)*4</f>
        <v>1.7021276595744681E-3</v>
      </c>
      <c r="H61" s="463"/>
      <c r="J61" s="463"/>
      <c r="K61" s="463"/>
      <c r="L61" s="463"/>
      <c r="M61" s="463"/>
      <c r="N61" s="463"/>
      <c r="O61" s="463"/>
    </row>
    <row r="62" spans="1:15" ht="24">
      <c r="A62" s="469" t="s">
        <v>139</v>
      </c>
      <c r="B62" s="463">
        <v>3.7453183520599251E-3</v>
      </c>
      <c r="C62" s="463">
        <v>0</v>
      </c>
      <c r="D62" s="463">
        <v>0</v>
      </c>
      <c r="E62" s="463">
        <v>0</v>
      </c>
      <c r="F62" s="463">
        <f>AVERAGEA(Folha10!$B62:$E62)</f>
        <v>9.3632958801498128E-4</v>
      </c>
      <c r="G62" s="463">
        <f>AVERAGE(G$7/1175*Folha10!$B62, G$8/1175*Folha10!$C62, G$9/1175*Folha10!$D62,G$10/1175*Folha10!$E62)*4</f>
        <v>8.5106382978723403E-4</v>
      </c>
      <c r="H62" s="463"/>
      <c r="J62" s="463"/>
      <c r="K62" s="463"/>
      <c r="L62" s="463"/>
      <c r="M62" s="463"/>
      <c r="N62" s="463"/>
      <c r="O62" s="463"/>
    </row>
    <row r="63" spans="1:15" ht="24">
      <c r="A63" s="469" t="s">
        <v>147</v>
      </c>
      <c r="B63" s="463">
        <v>0</v>
      </c>
      <c r="C63" s="463">
        <v>1.277139208173691E-3</v>
      </c>
      <c r="D63" s="463">
        <v>0</v>
      </c>
      <c r="E63" s="463">
        <v>0</v>
      </c>
      <c r="F63" s="463">
        <f>AVERAGEA(Folha10!$B63:$E63)</f>
        <v>3.1928480204342275E-4</v>
      </c>
      <c r="G63" s="463">
        <f>AVERAGE(G$7/1175*Folha10!$B63, G$8/1175*Folha10!$C63, G$9/1175*Folha10!$D63,G$10/1175*Folha10!$E63)*4</f>
        <v>8.5106382978723403E-4</v>
      </c>
      <c r="H63" s="463"/>
      <c r="J63" s="463"/>
      <c r="K63" s="463"/>
      <c r="L63" s="463"/>
      <c r="M63" s="463"/>
      <c r="N63" s="463"/>
      <c r="O63" s="463"/>
    </row>
    <row r="65" spans="4:7" ht="12.75">
      <c r="D65" s="465"/>
      <c r="G65" s="322"/>
    </row>
    <row r="91" spans="1:7">
      <c r="A91" s="462"/>
      <c r="B91" s="463"/>
      <c r="C91" s="463"/>
      <c r="D91" s="463"/>
      <c r="E91" s="463"/>
      <c r="F91" s="464"/>
      <c r="G91" s="464"/>
    </row>
    <row r="92" spans="1:7">
      <c r="A92" s="462"/>
      <c r="B92" s="463"/>
      <c r="C92" s="463"/>
      <c r="D92" s="463"/>
      <c r="E92" s="463"/>
      <c r="F92" s="464"/>
      <c r="G92" s="464"/>
    </row>
    <row r="93" spans="1:7">
      <c r="A93" s="462"/>
      <c r="B93" s="463"/>
      <c r="C93" s="463"/>
      <c r="D93" s="463"/>
      <c r="E93" s="463"/>
      <c r="F93" s="463"/>
      <c r="G93" s="463"/>
    </row>
  </sheetData>
  <phoneticPr fontId="16" type="noConversion"/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zoomScaleNormal="100" workbookViewId="0"/>
  </sheetViews>
  <sheetFormatPr defaultColWidth="12.83203125" defaultRowHeight="12"/>
  <cols>
    <col min="1" max="1" width="31.6640625" customWidth="1"/>
    <col min="2" max="2" width="11" customWidth="1"/>
    <col min="3" max="3" width="8.33203125" customWidth="1"/>
    <col min="4" max="4" width="6.83203125" customWidth="1"/>
    <col min="5" max="5" width="14" customWidth="1"/>
    <col min="6" max="6" width="19.33203125" style="326" customWidth="1"/>
    <col min="7" max="7" width="6.83203125" style="326" customWidth="1"/>
    <col min="8" max="9" width="6.83203125" customWidth="1"/>
    <col min="10" max="10" width="7.33203125" customWidth="1"/>
    <col min="11" max="11" width="20.1640625" customWidth="1"/>
    <col min="12" max="14" width="6.83203125" customWidth="1"/>
    <col min="15" max="15" width="7.5" customWidth="1"/>
    <col min="16" max="16" width="22.33203125" customWidth="1"/>
    <col min="17" max="19" width="6.83203125" customWidth="1"/>
    <col min="20" max="20" width="7" customWidth="1"/>
  </cols>
  <sheetData>
    <row r="1" spans="1:23" ht="20.25" thickBot="1">
      <c r="A1" s="1" t="s">
        <v>115</v>
      </c>
    </row>
    <row r="2" spans="1:23" ht="12.75" thickTop="1"/>
    <row r="3" spans="1:23" ht="13.5" thickBot="1">
      <c r="A3" s="323" t="s">
        <v>106</v>
      </c>
      <c r="B3" s="324"/>
      <c r="C3" s="324"/>
      <c r="D3" s="324"/>
      <c r="E3" s="324"/>
      <c r="F3" s="331"/>
      <c r="G3" s="331"/>
      <c r="H3" s="324"/>
      <c r="I3" s="322"/>
    </row>
    <row r="4" spans="1:23" ht="13.5" thickBot="1">
      <c r="A4" s="414" t="s">
        <v>106</v>
      </c>
      <c r="B4" s="415"/>
      <c r="C4" s="415"/>
      <c r="D4" s="415"/>
      <c r="E4" s="415"/>
      <c r="F4" s="445"/>
      <c r="G4" s="445"/>
      <c r="H4" s="415"/>
      <c r="I4" s="404"/>
    </row>
    <row r="5" spans="1:23" ht="12.75">
      <c r="A5" s="416" t="s">
        <v>0</v>
      </c>
      <c r="B5" s="417"/>
      <c r="C5" s="418" t="s">
        <v>32</v>
      </c>
      <c r="D5" s="419"/>
      <c r="E5" s="419"/>
      <c r="F5" s="446"/>
      <c r="G5" s="446"/>
      <c r="H5" s="420"/>
      <c r="I5" s="404"/>
    </row>
    <row r="6" spans="1:23" ht="12.75">
      <c r="A6" s="421"/>
      <c r="B6" s="422"/>
      <c r="C6" s="423" t="s">
        <v>6</v>
      </c>
      <c r="D6" s="424"/>
      <c r="E6" s="425" t="s">
        <v>11</v>
      </c>
      <c r="F6" s="454"/>
      <c r="G6" s="447" t="s">
        <v>10</v>
      </c>
      <c r="H6" s="426"/>
      <c r="I6" s="404"/>
    </row>
    <row r="7" spans="1:23" ht="13.5" thickBot="1">
      <c r="A7" s="427"/>
      <c r="B7" s="428"/>
      <c r="C7" s="405" t="s">
        <v>33</v>
      </c>
      <c r="D7" s="406" t="s">
        <v>2</v>
      </c>
      <c r="E7" s="406" t="s">
        <v>33</v>
      </c>
      <c r="F7" s="448" t="s">
        <v>2</v>
      </c>
      <c r="G7" s="448" t="s">
        <v>33</v>
      </c>
      <c r="H7" s="407" t="s">
        <v>2</v>
      </c>
      <c r="I7" s="404"/>
    </row>
    <row r="8" spans="1:23" ht="12.75">
      <c r="A8" s="408" t="s">
        <v>5</v>
      </c>
      <c r="B8" s="409" t="s">
        <v>125</v>
      </c>
      <c r="C8" s="398">
        <v>98</v>
      </c>
      <c r="D8" s="429">
        <v>0.36704119850187267</v>
      </c>
      <c r="E8" s="399">
        <v>169</v>
      </c>
      <c r="F8" s="351">
        <v>0.63295880149812733</v>
      </c>
      <c r="G8" s="449">
        <v>267</v>
      </c>
      <c r="H8" s="432">
        <v>1</v>
      </c>
      <c r="I8" s="404"/>
    </row>
    <row r="9" spans="1:23" ht="12.75">
      <c r="A9" s="410" t="s">
        <v>7</v>
      </c>
      <c r="B9" s="411" t="s">
        <v>125</v>
      </c>
      <c r="C9" s="400">
        <v>180</v>
      </c>
      <c r="D9" s="430">
        <v>0.22988505747126436</v>
      </c>
      <c r="E9" s="401">
        <v>603</v>
      </c>
      <c r="F9" s="357">
        <v>0.77011494252873558</v>
      </c>
      <c r="G9" s="450">
        <v>783</v>
      </c>
      <c r="H9" s="433">
        <v>1</v>
      </c>
      <c r="I9" s="404"/>
    </row>
    <row r="10" spans="1:23" ht="12.75">
      <c r="A10" s="410" t="s">
        <v>9</v>
      </c>
      <c r="B10" s="411" t="s">
        <v>125</v>
      </c>
      <c r="C10" s="400">
        <v>3</v>
      </c>
      <c r="D10" s="430">
        <v>0.15</v>
      </c>
      <c r="E10" s="401">
        <v>17</v>
      </c>
      <c r="F10" s="357">
        <v>0.85</v>
      </c>
      <c r="G10" s="450">
        <v>20</v>
      </c>
      <c r="H10" s="433">
        <v>1</v>
      </c>
      <c r="I10" s="404"/>
    </row>
    <row r="11" spans="1:23" ht="13.5" thickBot="1">
      <c r="A11" s="412" t="s">
        <v>8</v>
      </c>
      <c r="B11" s="413" t="s">
        <v>125</v>
      </c>
      <c r="C11" s="402">
        <v>13</v>
      </c>
      <c r="D11" s="431">
        <v>0.12380952380952381</v>
      </c>
      <c r="E11" s="403">
        <v>92</v>
      </c>
      <c r="F11" s="363">
        <v>0.87619047619047619</v>
      </c>
      <c r="G11" s="451">
        <v>105</v>
      </c>
      <c r="H11" s="434">
        <v>1</v>
      </c>
      <c r="I11" s="404"/>
    </row>
    <row r="12" spans="1:23" ht="13.5" customHeight="1">
      <c r="A12" s="404"/>
      <c r="B12" s="404"/>
      <c r="C12" s="404"/>
      <c r="D12" s="404"/>
      <c r="E12" s="404"/>
      <c r="F12" s="452"/>
      <c r="G12" s="467">
        <f>SUM(G8:G11)</f>
        <v>1175</v>
      </c>
      <c r="H12" s="404"/>
      <c r="I12" s="404"/>
    </row>
    <row r="13" spans="1:23" s="380" customFormat="1" ht="18" thickBot="1">
      <c r="A13" s="394" t="s">
        <v>5</v>
      </c>
      <c r="B13" s="325"/>
      <c r="C13" s="325"/>
      <c r="D13" s="390"/>
      <c r="E13" s="325"/>
      <c r="F13" s="455" t="s">
        <v>7</v>
      </c>
      <c r="G13" s="453"/>
      <c r="K13" s="394" t="s">
        <v>9</v>
      </c>
      <c r="P13" s="394" t="s">
        <v>8</v>
      </c>
      <c r="U13"/>
      <c r="V13"/>
      <c r="W13"/>
    </row>
    <row r="14" spans="1:23" s="381" customFormat="1" ht="13.5" thickTop="1" thickBot="1">
      <c r="A14" s="459" t="s">
        <v>108</v>
      </c>
      <c r="B14" s="392" t="s">
        <v>109</v>
      </c>
      <c r="C14" s="392" t="s">
        <v>110</v>
      </c>
      <c r="D14" s="392" t="s">
        <v>111</v>
      </c>
      <c r="E14" s="393" t="s">
        <v>105</v>
      </c>
      <c r="F14" s="392" t="s">
        <v>108</v>
      </c>
      <c r="G14" s="392" t="s">
        <v>109</v>
      </c>
      <c r="H14" s="392" t="s">
        <v>110</v>
      </c>
      <c r="I14" s="392" t="s">
        <v>111</v>
      </c>
      <c r="J14" s="393" t="s">
        <v>105</v>
      </c>
      <c r="K14" s="381" t="s">
        <v>108</v>
      </c>
      <c r="L14" s="392" t="s">
        <v>109</v>
      </c>
      <c r="M14" s="392" t="s">
        <v>110</v>
      </c>
      <c r="N14" s="392" t="s">
        <v>111</v>
      </c>
      <c r="O14" s="393" t="s">
        <v>105</v>
      </c>
      <c r="P14" s="381" t="s">
        <v>108</v>
      </c>
      <c r="Q14" s="392" t="s">
        <v>109</v>
      </c>
      <c r="R14" s="392" t="s">
        <v>110</v>
      </c>
      <c r="S14" s="392" t="s">
        <v>111</v>
      </c>
      <c r="T14" s="393" t="s">
        <v>105</v>
      </c>
      <c r="U14" s="328"/>
      <c r="V14" s="328"/>
      <c r="W14" s="328"/>
    </row>
    <row r="15" spans="1:23" s="381" customFormat="1">
      <c r="A15" s="456" t="s">
        <v>83</v>
      </c>
      <c r="B15" s="441">
        <v>2</v>
      </c>
      <c r="C15" s="370">
        <v>1.4705882352941178E-2</v>
      </c>
      <c r="D15" s="371">
        <v>2.0408163265306124E-2</v>
      </c>
      <c r="E15" s="460">
        <f t="shared" ref="E15:E40" si="0">B15/$G$8</f>
        <v>7.4906367041198503E-3</v>
      </c>
      <c r="F15" s="458" t="s">
        <v>91</v>
      </c>
      <c r="G15" s="442">
        <v>3</v>
      </c>
      <c r="H15" s="372">
        <v>1.3513513513513513E-2</v>
      </c>
      <c r="I15" s="373">
        <v>1.6666666666666666E-2</v>
      </c>
      <c r="J15" s="460">
        <f t="shared" ref="J15:J34" si="1">G15/$G$9</f>
        <v>3.8314176245210726E-3</v>
      </c>
      <c r="K15" s="458" t="s">
        <v>80</v>
      </c>
      <c r="L15" s="442">
        <v>1</v>
      </c>
      <c r="M15" s="372">
        <v>0.25</v>
      </c>
      <c r="N15" s="373">
        <v>0.33333333333333337</v>
      </c>
      <c r="O15" s="460">
        <f>L15/$G$10</f>
        <v>0.05</v>
      </c>
      <c r="P15" s="458" t="s">
        <v>90</v>
      </c>
      <c r="Q15" s="442">
        <v>1</v>
      </c>
      <c r="R15" s="372">
        <v>6.25E-2</v>
      </c>
      <c r="S15" s="373">
        <v>7.6923076923076927E-2</v>
      </c>
      <c r="T15" s="460">
        <f t="shared" ref="T15:T25" si="2">Q15/$G$11</f>
        <v>9.5238095238095247E-3</v>
      </c>
      <c r="U15" s="328"/>
      <c r="V15" s="328"/>
      <c r="W15" s="328"/>
    </row>
    <row r="16" spans="1:23" s="381" customFormat="1">
      <c r="A16" s="457" t="s">
        <v>90</v>
      </c>
      <c r="B16" s="443">
        <v>1</v>
      </c>
      <c r="C16" s="375">
        <v>7.352941176470589E-3</v>
      </c>
      <c r="D16" s="376">
        <v>1.0204081632653062E-2</v>
      </c>
      <c r="E16" s="460">
        <f t="shared" si="0"/>
        <v>3.7453183520599251E-3</v>
      </c>
      <c r="F16" s="457" t="s">
        <v>80</v>
      </c>
      <c r="G16" s="443">
        <v>13</v>
      </c>
      <c r="H16" s="375">
        <v>5.8558558558558557E-2</v>
      </c>
      <c r="I16" s="376">
        <v>7.2222222222222229E-2</v>
      </c>
      <c r="J16" s="460">
        <f t="shared" si="1"/>
        <v>1.6602809706257982E-2</v>
      </c>
      <c r="K16" s="457" t="s">
        <v>82</v>
      </c>
      <c r="L16" s="443">
        <v>1</v>
      </c>
      <c r="M16" s="375">
        <v>0.25</v>
      </c>
      <c r="N16" s="376">
        <v>0.33333333333333337</v>
      </c>
      <c r="O16" s="460">
        <f>L16/$G$10</f>
        <v>0.05</v>
      </c>
      <c r="P16" s="457" t="s">
        <v>104</v>
      </c>
      <c r="Q16" s="443">
        <v>1</v>
      </c>
      <c r="R16" s="375">
        <v>6.25E-2</v>
      </c>
      <c r="S16" s="376">
        <v>7.6923076923076927E-2</v>
      </c>
      <c r="T16" s="460">
        <f t="shared" si="2"/>
        <v>9.5238095238095247E-3</v>
      </c>
      <c r="U16" s="328"/>
      <c r="V16" s="328"/>
      <c r="W16" s="328"/>
    </row>
    <row r="17" spans="1:23" s="381" customFormat="1">
      <c r="A17" s="457" t="s">
        <v>91</v>
      </c>
      <c r="B17" s="443">
        <v>1</v>
      </c>
      <c r="C17" s="375">
        <v>7.352941176470589E-3</v>
      </c>
      <c r="D17" s="376">
        <v>1.0204081632653062E-2</v>
      </c>
      <c r="E17" s="460">
        <f t="shared" si="0"/>
        <v>3.7453183520599251E-3</v>
      </c>
      <c r="F17" s="457" t="s">
        <v>79</v>
      </c>
      <c r="G17" s="443">
        <v>13</v>
      </c>
      <c r="H17" s="375">
        <v>5.8558558558558557E-2</v>
      </c>
      <c r="I17" s="376">
        <v>7.2222222222222229E-2</v>
      </c>
      <c r="J17" s="460">
        <f t="shared" si="1"/>
        <v>1.6602809706257982E-2</v>
      </c>
      <c r="K17" s="457" t="s">
        <v>88</v>
      </c>
      <c r="L17" s="443">
        <v>1</v>
      </c>
      <c r="M17" s="375">
        <v>0.25</v>
      </c>
      <c r="N17" s="376">
        <v>0.33333333333333337</v>
      </c>
      <c r="O17" s="460">
        <f>L17/$G$10</f>
        <v>0.05</v>
      </c>
      <c r="P17" s="457" t="s">
        <v>73</v>
      </c>
      <c r="Q17" s="443">
        <v>1</v>
      </c>
      <c r="R17" s="375">
        <v>6.25E-2</v>
      </c>
      <c r="S17" s="376">
        <v>7.6923076923076927E-2</v>
      </c>
      <c r="T17" s="460">
        <f t="shared" si="2"/>
        <v>9.5238095238095247E-3</v>
      </c>
      <c r="U17" s="328"/>
      <c r="V17" s="328"/>
      <c r="W17" s="328"/>
    </row>
    <row r="18" spans="1:23" s="381" customFormat="1">
      <c r="A18" s="457" t="s">
        <v>80</v>
      </c>
      <c r="B18" s="443">
        <v>11</v>
      </c>
      <c r="C18" s="375">
        <v>8.0882352941176461E-2</v>
      </c>
      <c r="D18" s="376">
        <v>0.11224489795918367</v>
      </c>
      <c r="E18" s="460">
        <f t="shared" si="0"/>
        <v>4.1198501872659173E-2</v>
      </c>
      <c r="F18" s="457" t="s">
        <v>104</v>
      </c>
      <c r="G18" s="443">
        <v>12</v>
      </c>
      <c r="H18" s="375">
        <v>5.405405405405405E-2</v>
      </c>
      <c r="I18" s="376">
        <v>6.6666666666666666E-2</v>
      </c>
      <c r="J18" s="460">
        <f t="shared" si="1"/>
        <v>1.532567049808429E-2</v>
      </c>
      <c r="K18" s="457" t="s">
        <v>76</v>
      </c>
      <c r="L18" s="443">
        <v>1</v>
      </c>
      <c r="M18" s="375">
        <v>0.25</v>
      </c>
      <c r="N18" s="376">
        <v>0.33333333333333337</v>
      </c>
      <c r="O18" s="460">
        <f>L18/$G$10</f>
        <v>0.05</v>
      </c>
      <c r="P18" s="457" t="s">
        <v>89</v>
      </c>
      <c r="Q18" s="443">
        <v>1</v>
      </c>
      <c r="R18" s="375">
        <v>6.25E-2</v>
      </c>
      <c r="S18" s="376">
        <v>7.6923076923076927E-2</v>
      </c>
      <c r="T18" s="460">
        <f t="shared" si="2"/>
        <v>9.5238095238095247E-3</v>
      </c>
      <c r="U18" s="328"/>
      <c r="V18" s="328"/>
      <c r="W18" s="328"/>
    </row>
    <row r="19" spans="1:23" s="381" customFormat="1">
      <c r="A19" s="457" t="s">
        <v>81</v>
      </c>
      <c r="B19" s="443">
        <v>4</v>
      </c>
      <c r="C19" s="375">
        <v>2.9411764705882356E-2</v>
      </c>
      <c r="D19" s="376">
        <v>4.0816326530612249E-2</v>
      </c>
      <c r="E19" s="460">
        <f t="shared" si="0"/>
        <v>1.4981273408239701E-2</v>
      </c>
      <c r="F19" s="457" t="s">
        <v>73</v>
      </c>
      <c r="G19" s="443">
        <v>30</v>
      </c>
      <c r="H19" s="375">
        <v>0.13513513513513514</v>
      </c>
      <c r="I19" s="376">
        <v>0.16666666666666669</v>
      </c>
      <c r="J19" s="460">
        <f t="shared" si="1"/>
        <v>3.8314176245210725E-2</v>
      </c>
      <c r="K19" s="444" t="s">
        <v>10</v>
      </c>
      <c r="L19" s="435" t="s">
        <v>130</v>
      </c>
      <c r="M19" s="436" t="s">
        <v>117</v>
      </c>
      <c r="N19" s="437" t="s">
        <v>131</v>
      </c>
      <c r="O19" s="461">
        <f>L19/$G$10</f>
        <v>0.2</v>
      </c>
      <c r="P19" s="457" t="s">
        <v>103</v>
      </c>
      <c r="Q19" s="443">
        <v>1</v>
      </c>
      <c r="R19" s="375">
        <v>6.25E-2</v>
      </c>
      <c r="S19" s="376">
        <v>7.6923076923076927E-2</v>
      </c>
      <c r="T19" s="460">
        <f t="shared" si="2"/>
        <v>9.5238095238095247E-3</v>
      </c>
      <c r="U19" s="328"/>
      <c r="V19" s="328"/>
      <c r="W19" s="328"/>
    </row>
    <row r="20" spans="1:23" s="381" customFormat="1">
      <c r="A20" s="457" t="s">
        <v>79</v>
      </c>
      <c r="B20" s="443">
        <v>5</v>
      </c>
      <c r="C20" s="375">
        <v>3.6764705882352942E-2</v>
      </c>
      <c r="D20" s="376">
        <v>5.1020408163265307E-2</v>
      </c>
      <c r="E20" s="460">
        <f t="shared" si="0"/>
        <v>1.8726591760299626E-2</v>
      </c>
      <c r="F20" s="457" t="s">
        <v>89</v>
      </c>
      <c r="G20" s="443">
        <v>9</v>
      </c>
      <c r="H20" s="375">
        <v>4.0540540540540543E-2</v>
      </c>
      <c r="I20" s="376">
        <v>0.05</v>
      </c>
      <c r="J20" s="460">
        <f t="shared" si="1"/>
        <v>1.1494252873563218E-2</v>
      </c>
      <c r="P20" s="457" t="s">
        <v>88</v>
      </c>
      <c r="Q20" s="443">
        <v>3</v>
      </c>
      <c r="R20" s="375">
        <v>0.1875</v>
      </c>
      <c r="S20" s="376">
        <v>0.23076923076923075</v>
      </c>
      <c r="T20" s="460">
        <f t="shared" si="2"/>
        <v>2.8571428571428571E-2</v>
      </c>
      <c r="U20" s="328"/>
      <c r="V20" s="328"/>
      <c r="W20" s="328"/>
    </row>
    <row r="21" spans="1:23" s="381" customFormat="1">
      <c r="A21" s="457" t="s">
        <v>73</v>
      </c>
      <c r="B21" s="443">
        <v>19</v>
      </c>
      <c r="C21" s="375">
        <v>0.13970588235294118</v>
      </c>
      <c r="D21" s="376">
        <v>0.19387755102040816</v>
      </c>
      <c r="E21" s="460">
        <f t="shared" si="0"/>
        <v>7.116104868913857E-2</v>
      </c>
      <c r="F21" s="457" t="s">
        <v>94</v>
      </c>
      <c r="G21" s="443">
        <v>3</v>
      </c>
      <c r="H21" s="375">
        <v>1.3513513513513513E-2</v>
      </c>
      <c r="I21" s="376">
        <v>1.6666666666666666E-2</v>
      </c>
      <c r="J21" s="460">
        <f t="shared" si="1"/>
        <v>3.8314176245210726E-3</v>
      </c>
      <c r="P21" s="457" t="s">
        <v>77</v>
      </c>
      <c r="Q21" s="443">
        <v>5</v>
      </c>
      <c r="R21" s="375">
        <v>0.3125</v>
      </c>
      <c r="S21" s="376">
        <v>0.38461538461538458</v>
      </c>
      <c r="T21" s="460">
        <f t="shared" si="2"/>
        <v>4.7619047619047616E-2</v>
      </c>
      <c r="U21" s="328"/>
      <c r="V21" s="328"/>
      <c r="W21" s="328"/>
    </row>
    <row r="22" spans="1:23" s="381" customFormat="1">
      <c r="A22" s="457" t="s">
        <v>89</v>
      </c>
      <c r="B22" s="443">
        <v>1</v>
      </c>
      <c r="C22" s="375">
        <v>7.352941176470589E-3</v>
      </c>
      <c r="D22" s="376">
        <v>1.0204081632653062E-2</v>
      </c>
      <c r="E22" s="460">
        <f t="shared" si="0"/>
        <v>3.7453183520599251E-3</v>
      </c>
      <c r="F22" s="457" t="s">
        <v>95</v>
      </c>
      <c r="G22" s="443">
        <v>3</v>
      </c>
      <c r="H22" s="375">
        <v>1.3513513513513513E-2</v>
      </c>
      <c r="I22" s="376">
        <v>1.6666666666666666E-2</v>
      </c>
      <c r="J22" s="460">
        <f t="shared" si="1"/>
        <v>3.8314176245210726E-3</v>
      </c>
      <c r="P22" s="457" t="s">
        <v>72</v>
      </c>
      <c r="Q22" s="443">
        <v>1</v>
      </c>
      <c r="R22" s="375">
        <v>6.25E-2</v>
      </c>
      <c r="S22" s="376">
        <v>7.6923076923076927E-2</v>
      </c>
      <c r="T22" s="460">
        <f t="shared" si="2"/>
        <v>9.5238095238095247E-3</v>
      </c>
      <c r="U22" s="328"/>
      <c r="V22" s="328"/>
      <c r="W22" s="328"/>
    </row>
    <row r="23" spans="1:23" s="381" customFormat="1">
      <c r="A23" s="457" t="s">
        <v>74</v>
      </c>
      <c r="B23" s="443">
        <v>1</v>
      </c>
      <c r="C23" s="375">
        <v>7.352941176470589E-3</v>
      </c>
      <c r="D23" s="376">
        <v>1.0204081632653062E-2</v>
      </c>
      <c r="E23" s="460">
        <f t="shared" si="0"/>
        <v>3.7453183520599251E-3</v>
      </c>
      <c r="F23" s="457" t="s">
        <v>103</v>
      </c>
      <c r="G23" s="443">
        <v>6</v>
      </c>
      <c r="H23" s="375">
        <v>2.7027027027027025E-2</v>
      </c>
      <c r="I23" s="376">
        <v>3.3333333333333333E-2</v>
      </c>
      <c r="J23" s="460">
        <f t="shared" si="1"/>
        <v>7.6628352490421452E-3</v>
      </c>
      <c r="P23" s="457" t="s">
        <v>76</v>
      </c>
      <c r="Q23" s="443">
        <v>1</v>
      </c>
      <c r="R23" s="375">
        <v>6.25E-2</v>
      </c>
      <c r="S23" s="376">
        <v>7.6923076923076927E-2</v>
      </c>
      <c r="T23" s="460">
        <f t="shared" si="2"/>
        <v>9.5238095238095247E-3</v>
      </c>
      <c r="U23" s="328"/>
      <c r="V23" s="328"/>
      <c r="W23" s="328"/>
    </row>
    <row r="24" spans="1:23" s="381" customFormat="1">
      <c r="A24" s="457" t="s">
        <v>94</v>
      </c>
      <c r="B24" s="443">
        <v>1</v>
      </c>
      <c r="C24" s="375">
        <v>7.352941176470589E-3</v>
      </c>
      <c r="D24" s="376">
        <v>1.0204081632653062E-2</v>
      </c>
      <c r="E24" s="460">
        <f t="shared" si="0"/>
        <v>3.7453183520599251E-3</v>
      </c>
      <c r="F24" s="457" t="s">
        <v>82</v>
      </c>
      <c r="G24" s="443">
        <v>9</v>
      </c>
      <c r="H24" s="375">
        <v>4.0540540540540543E-2</v>
      </c>
      <c r="I24" s="376">
        <v>0.05</v>
      </c>
      <c r="J24" s="460">
        <f t="shared" si="1"/>
        <v>1.1494252873563218E-2</v>
      </c>
      <c r="P24" s="457" t="s">
        <v>78</v>
      </c>
      <c r="Q24" s="443">
        <v>1</v>
      </c>
      <c r="R24" s="375">
        <v>6.25E-2</v>
      </c>
      <c r="S24" s="376">
        <v>7.6923076923076927E-2</v>
      </c>
      <c r="T24" s="460">
        <f t="shared" si="2"/>
        <v>9.5238095238095247E-3</v>
      </c>
      <c r="U24" s="328"/>
      <c r="V24" s="328"/>
      <c r="W24" s="328"/>
    </row>
    <row r="25" spans="1:23" s="381" customFormat="1" ht="12.75" thickBot="1">
      <c r="A25" s="457" t="s">
        <v>96</v>
      </c>
      <c r="B25" s="443">
        <v>1</v>
      </c>
      <c r="C25" s="375">
        <v>7.352941176470589E-3</v>
      </c>
      <c r="D25" s="376">
        <v>1.0204081632653062E-2</v>
      </c>
      <c r="E25" s="460">
        <f t="shared" si="0"/>
        <v>3.7453183520599251E-3</v>
      </c>
      <c r="F25" s="457" t="s">
        <v>88</v>
      </c>
      <c r="G25" s="443">
        <v>10</v>
      </c>
      <c r="H25" s="375">
        <v>4.504504504504505E-2</v>
      </c>
      <c r="I25" s="376">
        <v>5.5555555555555552E-2</v>
      </c>
      <c r="J25" s="460">
        <f t="shared" si="1"/>
        <v>1.277139208173691E-2</v>
      </c>
      <c r="P25" s="444" t="s">
        <v>10</v>
      </c>
      <c r="Q25" s="438" t="s">
        <v>132</v>
      </c>
      <c r="R25" s="439" t="s">
        <v>117</v>
      </c>
      <c r="S25" s="440" t="s">
        <v>133</v>
      </c>
      <c r="T25" s="461">
        <f t="shared" si="2"/>
        <v>0.15238095238095239</v>
      </c>
      <c r="U25" s="328"/>
      <c r="V25" s="328"/>
      <c r="W25" s="328"/>
    </row>
    <row r="26" spans="1:23" s="381" customFormat="1">
      <c r="A26" s="457" t="s">
        <v>95</v>
      </c>
      <c r="B26" s="443">
        <v>1</v>
      </c>
      <c r="C26" s="375">
        <v>7.352941176470589E-3</v>
      </c>
      <c r="D26" s="376">
        <v>1.0204081632653062E-2</v>
      </c>
      <c r="E26" s="460">
        <f t="shared" si="0"/>
        <v>3.7453183520599251E-3</v>
      </c>
      <c r="F26" s="457" t="s">
        <v>77</v>
      </c>
      <c r="G26" s="443">
        <v>4</v>
      </c>
      <c r="H26" s="375">
        <v>1.8018018018018018E-2</v>
      </c>
      <c r="I26" s="376">
        <v>2.2222222222222223E-2</v>
      </c>
      <c r="J26" s="460">
        <f t="shared" si="1"/>
        <v>5.108556832694764E-3</v>
      </c>
      <c r="U26" s="328"/>
      <c r="V26" s="328"/>
      <c r="W26" s="328"/>
    </row>
    <row r="27" spans="1:23" s="381" customFormat="1">
      <c r="A27" s="457" t="s">
        <v>82</v>
      </c>
      <c r="B27" s="443">
        <v>5</v>
      </c>
      <c r="C27" s="375">
        <v>3.6764705882352942E-2</v>
      </c>
      <c r="D27" s="376">
        <v>5.1020408163265307E-2</v>
      </c>
      <c r="E27" s="460">
        <f t="shared" si="0"/>
        <v>1.8726591760299626E-2</v>
      </c>
      <c r="F27" s="457" t="s">
        <v>85</v>
      </c>
      <c r="G27" s="443">
        <v>3</v>
      </c>
      <c r="H27" s="375">
        <v>1.3513513513513513E-2</v>
      </c>
      <c r="I27" s="376">
        <v>1.6666666666666666E-2</v>
      </c>
      <c r="J27" s="460">
        <f t="shared" si="1"/>
        <v>3.8314176245210726E-3</v>
      </c>
      <c r="U27" s="328"/>
      <c r="V27" s="328"/>
      <c r="W27" s="328"/>
    </row>
    <row r="28" spans="1:23" s="381" customFormat="1">
      <c r="A28" s="457" t="s">
        <v>87</v>
      </c>
      <c r="B28" s="443">
        <v>1</v>
      </c>
      <c r="C28" s="375">
        <v>7.352941176470589E-3</v>
      </c>
      <c r="D28" s="376">
        <v>1.0204081632653062E-2</v>
      </c>
      <c r="E28" s="460">
        <f t="shared" si="0"/>
        <v>3.7453183520599251E-3</v>
      </c>
      <c r="F28" s="457" t="s">
        <v>72</v>
      </c>
      <c r="G28" s="443">
        <v>18</v>
      </c>
      <c r="H28" s="375">
        <v>8.1081081081081086E-2</v>
      </c>
      <c r="I28" s="376">
        <v>0.1</v>
      </c>
      <c r="J28" s="460">
        <f t="shared" si="1"/>
        <v>2.2988505747126436E-2</v>
      </c>
      <c r="U28" s="328"/>
      <c r="V28" s="328"/>
      <c r="W28" s="328"/>
    </row>
    <row r="29" spans="1:23" s="381" customFormat="1">
      <c r="A29" s="457" t="s">
        <v>88</v>
      </c>
      <c r="B29" s="443">
        <v>2</v>
      </c>
      <c r="C29" s="375">
        <v>1.4705882352941178E-2</v>
      </c>
      <c r="D29" s="376">
        <v>2.0408163265306124E-2</v>
      </c>
      <c r="E29" s="460">
        <f t="shared" si="0"/>
        <v>7.4906367041198503E-3</v>
      </c>
      <c r="F29" s="457" t="s">
        <v>76</v>
      </c>
      <c r="G29" s="443">
        <v>34</v>
      </c>
      <c r="H29" s="375">
        <v>0.15315315315315314</v>
      </c>
      <c r="I29" s="376">
        <v>0.18888888888888888</v>
      </c>
      <c r="J29" s="460">
        <f t="shared" si="1"/>
        <v>4.3422733077905493E-2</v>
      </c>
      <c r="U29" s="328"/>
      <c r="V29" s="328"/>
      <c r="W29" s="328"/>
    </row>
    <row r="30" spans="1:23" s="381" customFormat="1">
      <c r="A30" s="457" t="s">
        <v>75</v>
      </c>
      <c r="B30" s="443">
        <v>9</v>
      </c>
      <c r="C30" s="375">
        <v>6.6176470588235295E-2</v>
      </c>
      <c r="D30" s="376">
        <v>9.1836734693877556E-2</v>
      </c>
      <c r="E30" s="460">
        <f t="shared" si="0"/>
        <v>3.3707865168539325E-2</v>
      </c>
      <c r="F30" s="457" t="s">
        <v>78</v>
      </c>
      <c r="G30" s="443">
        <v>42</v>
      </c>
      <c r="H30" s="375">
        <v>0.1891891891891892</v>
      </c>
      <c r="I30" s="376">
        <v>0.23333333333333331</v>
      </c>
      <c r="J30" s="460">
        <f t="shared" si="1"/>
        <v>5.3639846743295021E-2</v>
      </c>
      <c r="U30" s="328"/>
      <c r="V30" s="328"/>
      <c r="W30" s="328"/>
    </row>
    <row r="31" spans="1:23" s="381" customFormat="1">
      <c r="A31" s="457" t="s">
        <v>77</v>
      </c>
      <c r="B31" s="443">
        <v>12</v>
      </c>
      <c r="C31" s="375">
        <v>8.8235294117647065E-2</v>
      </c>
      <c r="D31" s="376">
        <v>0.12244897959183673</v>
      </c>
      <c r="E31" s="460">
        <f t="shared" si="0"/>
        <v>4.49438202247191E-2</v>
      </c>
      <c r="F31" s="457" t="s">
        <v>86</v>
      </c>
      <c r="G31" s="443">
        <v>7</v>
      </c>
      <c r="H31" s="375">
        <v>3.1531531531531536E-2</v>
      </c>
      <c r="I31" s="376">
        <v>3.888888888888889E-2</v>
      </c>
      <c r="J31" s="460">
        <f t="shared" si="1"/>
        <v>8.9399744572158362E-3</v>
      </c>
      <c r="U31" s="328"/>
      <c r="V31" s="328"/>
      <c r="W31" s="328"/>
    </row>
    <row r="32" spans="1:23" s="381" customFormat="1">
      <c r="A32" s="457" t="s">
        <v>85</v>
      </c>
      <c r="B32" s="443">
        <v>2</v>
      </c>
      <c r="C32" s="375">
        <v>1.4705882352941178E-2</v>
      </c>
      <c r="D32" s="376">
        <v>2.0408163265306124E-2</v>
      </c>
      <c r="E32" s="460">
        <f t="shared" si="0"/>
        <v>7.4906367041198503E-3</v>
      </c>
      <c r="F32" s="457" t="s">
        <v>84</v>
      </c>
      <c r="G32" s="443">
        <v>2</v>
      </c>
      <c r="H32" s="375">
        <v>9.0090090090090089E-3</v>
      </c>
      <c r="I32" s="376">
        <v>1.1111111111111112E-2</v>
      </c>
      <c r="J32" s="460">
        <f t="shared" si="1"/>
        <v>2.554278416347382E-3</v>
      </c>
      <c r="U32" s="328"/>
      <c r="V32" s="328"/>
      <c r="W32" s="328"/>
    </row>
    <row r="33" spans="1:26" s="381" customFormat="1">
      <c r="A33" s="457" t="s">
        <v>72</v>
      </c>
      <c r="B33" s="443">
        <v>11</v>
      </c>
      <c r="C33" s="375">
        <v>8.0882352941176461E-2</v>
      </c>
      <c r="D33" s="376">
        <v>0.11224489795918367</v>
      </c>
      <c r="E33" s="460">
        <f t="shared" si="0"/>
        <v>4.1198501872659173E-2</v>
      </c>
      <c r="F33" s="457" t="s">
        <v>92</v>
      </c>
      <c r="G33" s="443">
        <v>1</v>
      </c>
      <c r="H33" s="375">
        <v>4.5045045045045045E-3</v>
      </c>
      <c r="I33" s="376">
        <v>5.5555555555555558E-3</v>
      </c>
      <c r="J33" s="460">
        <f t="shared" si="1"/>
        <v>1.277139208173691E-3</v>
      </c>
      <c r="U33" s="328"/>
      <c r="V33" s="328"/>
      <c r="W33" s="328"/>
    </row>
    <row r="34" spans="1:26" s="381" customFormat="1">
      <c r="A34" s="457" t="s">
        <v>76</v>
      </c>
      <c r="B34" s="443">
        <v>35</v>
      </c>
      <c r="C34" s="375">
        <v>0.25735294117647056</v>
      </c>
      <c r="D34" s="376">
        <v>0.35714285714285715</v>
      </c>
      <c r="E34" s="460">
        <f t="shared" si="0"/>
        <v>0.13108614232209737</v>
      </c>
      <c r="F34" s="444" t="s">
        <v>10</v>
      </c>
      <c r="G34" s="435" t="s">
        <v>128</v>
      </c>
      <c r="H34" s="436" t="s">
        <v>117</v>
      </c>
      <c r="I34" s="437" t="s">
        <v>129</v>
      </c>
      <c r="J34" s="461">
        <f t="shared" si="1"/>
        <v>0.28352490421455939</v>
      </c>
      <c r="U34" s="328"/>
      <c r="V34" s="328"/>
      <c r="W34" s="328"/>
      <c r="X34" s="328"/>
      <c r="Y34" s="328"/>
      <c r="Z34" s="328"/>
    </row>
    <row r="35" spans="1:26" s="381" customFormat="1">
      <c r="A35" s="457" t="s">
        <v>78</v>
      </c>
      <c r="B35" s="443">
        <v>2</v>
      </c>
      <c r="C35" s="375">
        <v>1.4705882352941178E-2</v>
      </c>
      <c r="D35" s="376">
        <v>2.0408163265306124E-2</v>
      </c>
      <c r="E35" s="460">
        <f t="shared" si="0"/>
        <v>7.4906367041198503E-3</v>
      </c>
      <c r="U35" s="328"/>
      <c r="V35" s="328"/>
      <c r="W35" s="328"/>
      <c r="X35" s="328"/>
      <c r="Y35" s="328"/>
      <c r="Z35" s="328"/>
    </row>
    <row r="36" spans="1:26" s="381" customFormat="1">
      <c r="A36" s="457" t="s">
        <v>86</v>
      </c>
      <c r="B36" s="443">
        <v>4</v>
      </c>
      <c r="C36" s="375">
        <v>2.9411764705882356E-2</v>
      </c>
      <c r="D36" s="376">
        <v>4.0816326530612249E-2</v>
      </c>
      <c r="E36" s="460">
        <f t="shared" si="0"/>
        <v>1.4981273408239701E-2</v>
      </c>
      <c r="U36" s="328"/>
      <c r="V36" s="328"/>
      <c r="W36" s="328"/>
      <c r="X36" s="328"/>
      <c r="Y36" s="328"/>
      <c r="Z36" s="328"/>
    </row>
    <row r="37" spans="1:26" s="381" customFormat="1">
      <c r="A37" s="457" t="s">
        <v>84</v>
      </c>
      <c r="B37" s="443">
        <v>3</v>
      </c>
      <c r="C37" s="375">
        <v>2.2058823529411766E-2</v>
      </c>
      <c r="D37" s="376">
        <v>3.0612244897959183E-2</v>
      </c>
      <c r="E37" s="460">
        <f t="shared" si="0"/>
        <v>1.1235955056179775E-2</v>
      </c>
      <c r="U37" s="328"/>
      <c r="V37" s="328"/>
      <c r="W37" s="328"/>
      <c r="X37" s="328"/>
      <c r="Y37" s="328"/>
      <c r="Z37" s="328"/>
    </row>
    <row r="38" spans="1:26" s="381" customFormat="1">
      <c r="A38" s="457" t="s">
        <v>93</v>
      </c>
      <c r="B38" s="443">
        <v>1</v>
      </c>
      <c r="C38" s="375">
        <v>7.352941176470589E-3</v>
      </c>
      <c r="D38" s="376">
        <v>1.0204081632653062E-2</v>
      </c>
      <c r="E38" s="460">
        <f t="shared" si="0"/>
        <v>3.7453183520599251E-3</v>
      </c>
      <c r="U38" s="328"/>
      <c r="V38" s="328"/>
      <c r="W38" s="328"/>
    </row>
    <row r="39" spans="1:26" s="328" customFormat="1">
      <c r="A39" s="457" t="s">
        <v>92</v>
      </c>
      <c r="B39" s="443">
        <v>1</v>
      </c>
      <c r="C39" s="375">
        <v>7.352941176470589E-3</v>
      </c>
      <c r="D39" s="376">
        <v>1.0204081632653062E-2</v>
      </c>
      <c r="E39" s="460">
        <f t="shared" si="0"/>
        <v>3.7453183520599251E-3</v>
      </c>
    </row>
    <row r="40" spans="1:26" s="328" customFormat="1">
      <c r="A40" s="444" t="s">
        <v>10</v>
      </c>
      <c r="B40" s="435" t="s">
        <v>126</v>
      </c>
      <c r="C40" s="436" t="s">
        <v>117</v>
      </c>
      <c r="D40" s="437" t="s">
        <v>127</v>
      </c>
      <c r="E40" s="461">
        <f t="shared" si="0"/>
        <v>0.50936329588014984</v>
      </c>
    </row>
    <row r="43" spans="1:26">
      <c r="A43" t="s">
        <v>108</v>
      </c>
      <c r="B43" t="s">
        <v>5</v>
      </c>
      <c r="C43" t="s">
        <v>7</v>
      </c>
      <c r="D43" t="s">
        <v>9</v>
      </c>
      <c r="E43" t="s">
        <v>8</v>
      </c>
      <c r="F43" t="s">
        <v>135</v>
      </c>
      <c r="G43" t="s">
        <v>134</v>
      </c>
    </row>
    <row r="44" spans="1:26">
      <c r="A44" s="462" t="s">
        <v>76</v>
      </c>
      <c r="B44" s="463">
        <v>0.13108614232209737</v>
      </c>
      <c r="C44" s="463">
        <v>4.3422733077905493E-2</v>
      </c>
      <c r="D44" s="463">
        <v>0.05</v>
      </c>
      <c r="E44" s="463">
        <v>9.5238095238095247E-3</v>
      </c>
      <c r="F44" s="463">
        <f>AVERAGEA(Folha12!$B44:$E44)</f>
        <v>5.8508171230953095E-2</v>
      </c>
      <c r="G44" s="463">
        <f>AVERAGE(G$8/1175*Folha12!$B44, G$9/1175*Folha12!$C44, G$10/1175*Folha12!$D44,G$11/1175*Folha12!$E44)</f>
        <v>1.5106382978723402E-2</v>
      </c>
    </row>
    <row r="45" spans="1:26">
      <c r="A45" s="462" t="s">
        <v>73</v>
      </c>
      <c r="B45" s="463">
        <v>7.116104868913857E-2</v>
      </c>
      <c r="C45" s="463">
        <v>3.8314176245210725E-2</v>
      </c>
      <c r="D45" s="463">
        <v>0</v>
      </c>
      <c r="E45" s="463">
        <v>9.5238095238095247E-3</v>
      </c>
      <c r="F45" s="463">
        <f>AVERAGEA(Folha12!$B45:$E45)</f>
        <v>2.9749758614539705E-2</v>
      </c>
      <c r="G45" s="463">
        <f>AVERAGE(G$8/1175*Folha12!$B45, G$9/1175*Folha12!$C45, G$10/1175*Folha12!$D45,G$11/1175*Folha12!$E45)</f>
        <v>1.0638297872340425E-2</v>
      </c>
    </row>
    <row r="46" spans="1:26">
      <c r="A46" s="462" t="s">
        <v>137</v>
      </c>
      <c r="B46" s="463">
        <v>4.1198501872659173E-2</v>
      </c>
      <c r="C46" s="463">
        <v>1.6602809706257982E-2</v>
      </c>
      <c r="D46" s="463">
        <v>0.05</v>
      </c>
      <c r="E46" s="463">
        <v>0</v>
      </c>
      <c r="F46" s="463">
        <f>AVERAGEA(Folha12!$B46:$E46)</f>
        <v>2.695032789472929E-2</v>
      </c>
      <c r="G46" s="463">
        <f>AVERAGE(G$8/1175*Folha12!$B46, G$9/1175*Folha12!$C46, G$10/1175*Folha12!$D46,G$11/1175*Folha12!$E46)</f>
        <v>5.3191489361702126E-3</v>
      </c>
      <c r="H46" s="465"/>
    </row>
    <row r="47" spans="1:26" ht="24">
      <c r="A47" s="466" t="s">
        <v>138</v>
      </c>
      <c r="B47" s="463">
        <v>7.4906367041198503E-3</v>
      </c>
      <c r="C47" s="463">
        <v>1.277139208173691E-2</v>
      </c>
      <c r="D47" s="463">
        <v>0.05</v>
      </c>
      <c r="E47" s="463">
        <v>2.8571428571428571E-2</v>
      </c>
      <c r="F47" s="463">
        <f>AVERAGEA(Folha12!$B47:$E47)</f>
        <v>2.4708364339321331E-2</v>
      </c>
      <c r="G47" s="463">
        <f>AVERAGE(G$8/1175*Folha12!$B47, G$9/1175*Folha12!$C47, G$10/1175*Folha12!$D47,G$11/1175*Folha12!$E47)</f>
        <v>3.4042553191489361E-3</v>
      </c>
    </row>
    <row r="48" spans="1:26">
      <c r="A48" s="462" t="s">
        <v>77</v>
      </c>
      <c r="B48" s="463">
        <v>4.49438202247191E-2</v>
      </c>
      <c r="C48" s="463">
        <v>5.108556832694764E-3</v>
      </c>
      <c r="D48" s="463">
        <v>0</v>
      </c>
      <c r="E48" s="463">
        <v>4.7619047619047616E-2</v>
      </c>
      <c r="F48" s="463">
        <f>AVERAGEA(Folha12!$B48:$E48)</f>
        <v>2.4417856169115369E-2</v>
      </c>
      <c r="G48" s="463">
        <f>AVERAGE(G$8/1175*Folha12!$B48, G$9/1175*Folha12!$C48, G$10/1175*Folha12!$D48,G$11/1175*Folha12!$E48)</f>
        <v>4.4680851063829789E-3</v>
      </c>
    </row>
    <row r="49" spans="1:12">
      <c r="A49" s="462" t="s">
        <v>82</v>
      </c>
      <c r="B49" s="463">
        <v>1.8726591760299626E-2</v>
      </c>
      <c r="C49" s="463">
        <v>1.1494252873563218E-2</v>
      </c>
      <c r="D49" s="463">
        <v>0.05</v>
      </c>
      <c r="E49" s="463">
        <v>0</v>
      </c>
      <c r="F49" s="463">
        <f>AVERAGEA(Folha12!$B49:$E49)</f>
        <v>2.0055211158465713E-2</v>
      </c>
      <c r="G49" s="464">
        <f>AVERAGE(G$8/1175*Folha12!$B49, G$9/1175*Folha12!$C49, G$10/1175*Folha12!$D49,G$11/1175*Folha12!$E49)</f>
        <v>3.1914893617021279E-3</v>
      </c>
    </row>
    <row r="50" spans="1:12">
      <c r="A50" s="462" t="s">
        <v>72</v>
      </c>
      <c r="B50" s="463">
        <v>4.1198501872659173E-2</v>
      </c>
      <c r="C50" s="463">
        <v>2.2988505747126436E-2</v>
      </c>
      <c r="D50" s="463">
        <v>0</v>
      </c>
      <c r="E50" s="463">
        <v>9.5238095238095247E-3</v>
      </c>
      <c r="F50" s="463">
        <f>AVERAGEA(Folha12!$B50:$E50)</f>
        <v>1.842770428589878E-2</v>
      </c>
      <c r="G50" s="463">
        <f>AVERAGE(G$8/1175*Folha12!$B50, G$9/1175*Folha12!$C50, G$10/1175*Folha12!$D50,G$11/1175*Folha12!$E50)</f>
        <v>6.382978723404255E-3</v>
      </c>
    </row>
    <row r="51" spans="1:12">
      <c r="A51" s="462" t="s">
        <v>78</v>
      </c>
      <c r="B51" s="463">
        <v>7.4906367041198503E-3</v>
      </c>
      <c r="C51" s="463">
        <v>5.3639846743295021E-2</v>
      </c>
      <c r="D51" s="463">
        <v>0</v>
      </c>
      <c r="E51" s="463">
        <v>9.5238095238095247E-3</v>
      </c>
      <c r="F51" s="463">
        <f>AVERAGEA(Folha12!$B51:$E51)</f>
        <v>1.7663573242806097E-2</v>
      </c>
      <c r="G51" s="463">
        <f>AVERAGE(G$8/1175*Folha12!$B51, G$9/1175*Folha12!$C51, G$10/1175*Folha12!$D51,G$11/1175*Folha12!$E51)</f>
        <v>9.5744680851063829E-3</v>
      </c>
    </row>
    <row r="52" spans="1:12">
      <c r="A52" s="462" t="s">
        <v>79</v>
      </c>
      <c r="B52" s="463">
        <v>1.8726591760299626E-2</v>
      </c>
      <c r="C52" s="463">
        <v>1.6602809706257982E-2</v>
      </c>
      <c r="D52" s="463">
        <v>0</v>
      </c>
      <c r="E52" s="463">
        <v>0</v>
      </c>
      <c r="F52" s="463">
        <f>AVERAGEA(Folha12!$B52:$E52)</f>
        <v>8.8323503666394021E-3</v>
      </c>
      <c r="G52" s="463">
        <f>AVERAGE(G$8/1175*Folha12!$B52, G$9/1175*Folha12!$C52, G$10/1175*Folha12!$D52,G$11/1175*Folha12!$E52)</f>
        <v>3.829787234042553E-3</v>
      </c>
    </row>
    <row r="53" spans="1:12">
      <c r="A53" s="462" t="s">
        <v>75</v>
      </c>
      <c r="B53" s="463">
        <v>3.3707865168539325E-2</v>
      </c>
      <c r="C53" s="463">
        <v>0</v>
      </c>
      <c r="D53" s="463">
        <v>0</v>
      </c>
      <c r="E53" s="463">
        <v>0</v>
      </c>
      <c r="F53" s="463">
        <f>AVERAGEA(Folha12!$B53:$E53)</f>
        <v>8.4269662921348312E-3</v>
      </c>
      <c r="G53" s="463">
        <f>AVERAGE(G$8/1175*Folha12!$B53, G$9/1175*Folha12!$C53, G$10/1175*Folha12!$D53,G$11/1175*Folha12!$E53)</f>
        <v>1.9148936170212765E-3</v>
      </c>
    </row>
    <row r="54" spans="1:12" ht="24">
      <c r="A54" s="466" t="s">
        <v>136</v>
      </c>
      <c r="B54" s="463">
        <v>0</v>
      </c>
      <c r="C54" s="463">
        <v>1.532567049808429E-2</v>
      </c>
      <c r="D54" s="463">
        <v>0</v>
      </c>
      <c r="E54" s="463">
        <v>9.5238095238095247E-3</v>
      </c>
      <c r="F54" s="463">
        <f>AVERAGEA(Folha12!$B54:$E54)</f>
        <v>6.2123700054734533E-3</v>
      </c>
      <c r="G54" s="463">
        <f>AVERAGE(G$8/1175*Folha12!$B54, G$9/1175*Folha12!$C54, G$10/1175*Folha12!$D54,G$11/1175*Folha12!$E54)</f>
        <v>2.7659574468085106E-3</v>
      </c>
    </row>
    <row r="55" spans="1:12" ht="12.75">
      <c r="A55" s="462" t="s">
        <v>89</v>
      </c>
      <c r="B55" s="463">
        <v>3.7453183520599251E-3</v>
      </c>
      <c r="C55" s="463">
        <v>1.1494252873563218E-2</v>
      </c>
      <c r="D55" s="463">
        <v>0</v>
      </c>
      <c r="E55" s="463">
        <v>9.5238095238095247E-3</v>
      </c>
      <c r="F55" s="463">
        <f>AVERAGEA(Folha12!$B55:$E55)</f>
        <v>6.1908451873581676E-3</v>
      </c>
      <c r="G55" s="463">
        <f>AVERAGE(G$8/1175*Folha12!$B55, G$9/1175*Folha12!$C55, G$10/1175*Folha12!$D55,G$11/1175*Folha12!$E55)</f>
        <v>2.3404255319148938E-3</v>
      </c>
      <c r="H55" s="404"/>
      <c r="I55" s="404"/>
      <c r="J55" s="404"/>
      <c r="K55" s="404"/>
      <c r="L55" s="404"/>
    </row>
    <row r="56" spans="1:12" ht="12.75">
      <c r="A56" s="462" t="s">
        <v>86</v>
      </c>
      <c r="B56" s="463">
        <v>1.4981273408239701E-2</v>
      </c>
      <c r="C56" s="463">
        <v>8.9399744572158362E-3</v>
      </c>
      <c r="D56" s="463">
        <v>0</v>
      </c>
      <c r="E56" s="463">
        <v>0</v>
      </c>
      <c r="F56" s="463">
        <f>AVERAGEA(Folha12!$B56:$E56)</f>
        <v>5.9803119663638842E-3</v>
      </c>
      <c r="G56" s="463">
        <f>AVERAGE(G$8/1175*Folha12!$B56, G$9/1175*Folha12!$C56, G$10/1175*Folha12!$D56,G$11/1175*Folha12!$E56)</f>
        <v>2.3404255319148934E-3</v>
      </c>
      <c r="L56" s="404"/>
    </row>
    <row r="57" spans="1:12" ht="12.75">
      <c r="A57" s="462" t="s">
        <v>103</v>
      </c>
      <c r="B57" s="463">
        <v>0</v>
      </c>
      <c r="C57" s="463">
        <v>7.6628352490421452E-3</v>
      </c>
      <c r="D57" s="463">
        <v>0</v>
      </c>
      <c r="E57" s="463">
        <v>9.5238095238095247E-3</v>
      </c>
      <c r="F57" s="463">
        <f>AVERAGEA(Folha12!$B57:$E57)</f>
        <v>4.2966611932129172E-3</v>
      </c>
      <c r="G57" s="464">
        <f>AVERAGE(G$8/1175*Folha12!$B57, G$9/1175*Folha12!$C57, G$10/1175*Folha12!$D57,G$11/1175*Folha12!$E57)</f>
        <v>1.4893617021276596E-3</v>
      </c>
      <c r="L57" s="404"/>
    </row>
    <row r="58" spans="1:12" ht="12.75">
      <c r="A58" s="462" t="s">
        <v>81</v>
      </c>
      <c r="B58" s="463">
        <v>1.4981273408239701E-2</v>
      </c>
      <c r="C58" s="463">
        <v>0</v>
      </c>
      <c r="D58" s="463">
        <v>0</v>
      </c>
      <c r="E58" s="463">
        <v>0</v>
      </c>
      <c r="F58" s="463">
        <f>AVERAGEA(Folha12!$B58:$E58)</f>
        <v>3.7453183520599251E-3</v>
      </c>
      <c r="G58" s="463">
        <f>AVERAGE(G$8/1175*Folha12!$B58, G$9/1175*Folha12!$C58, G$10/1175*Folha12!$D58,G$11/1175*Folha12!$E58)</f>
        <v>8.5106382978723403E-4</v>
      </c>
      <c r="L58" s="404"/>
    </row>
    <row r="59" spans="1:12" ht="12.75">
      <c r="A59" s="462" t="s">
        <v>84</v>
      </c>
      <c r="B59" s="463">
        <v>1.1235955056179775E-2</v>
      </c>
      <c r="C59" s="463">
        <v>2.554278416347382E-3</v>
      </c>
      <c r="D59" s="463">
        <v>0</v>
      </c>
      <c r="E59" s="463">
        <v>0</v>
      </c>
      <c r="F59" s="463">
        <f>AVERAGEA(Folha12!$B59:$E59)</f>
        <v>3.4475583681317892E-3</v>
      </c>
      <c r="G59" s="463">
        <f>AVERAGE(G$8/1175*Folha12!$B59, G$9/1175*Folha12!$C59, G$10/1175*Folha12!$D59,G$11/1175*Folha12!$E59)</f>
        <v>1.0638297872340426E-3</v>
      </c>
      <c r="L59" s="404"/>
    </row>
    <row r="60" spans="1:12" ht="12.75">
      <c r="A60" s="462" t="s">
        <v>90</v>
      </c>
      <c r="B60" s="463">
        <v>3.7453183520599251E-3</v>
      </c>
      <c r="C60" s="463">
        <v>0</v>
      </c>
      <c r="D60" s="463">
        <v>0</v>
      </c>
      <c r="E60" s="463">
        <v>9.5238095238095247E-3</v>
      </c>
      <c r="F60" s="463">
        <f>AVERAGEA(Folha12!$B60:$E60)</f>
        <v>3.3172819689673626E-3</v>
      </c>
      <c r="G60" s="463">
        <f>AVERAGE(G$8/1175*Folha12!$B60, G$9/1175*Folha12!$C60, G$10/1175*Folha12!$D60,G$11/1175*Folha12!$E60)</f>
        <v>4.2553191489361707E-4</v>
      </c>
      <c r="L60" s="404"/>
    </row>
    <row r="61" spans="1:12" ht="12.75">
      <c r="A61" s="462" t="s">
        <v>85</v>
      </c>
      <c r="B61" s="463">
        <v>7.4906367041198503E-3</v>
      </c>
      <c r="C61" s="463">
        <v>3.8314176245210726E-3</v>
      </c>
      <c r="D61" s="463">
        <v>0</v>
      </c>
      <c r="E61" s="463">
        <v>0</v>
      </c>
      <c r="F61" s="463">
        <f>AVERAGEA(Folha12!$B61:$E61)</f>
        <v>2.8305135821602308E-3</v>
      </c>
      <c r="G61" s="463">
        <f>AVERAGE(G$8/1175*Folha12!$B61, G$9/1175*Folha12!$C61, G$10/1175*Folha12!$D61,G$11/1175*Folha12!$E61)</f>
        <v>1.0638297872340426E-3</v>
      </c>
      <c r="L61" s="404"/>
    </row>
    <row r="62" spans="1:12" ht="12.75">
      <c r="A62" s="462" t="s">
        <v>91</v>
      </c>
      <c r="B62" s="463">
        <v>3.7453183520599251E-3</v>
      </c>
      <c r="C62" s="463">
        <v>3.8314176245210726E-3</v>
      </c>
      <c r="D62" s="463">
        <v>0</v>
      </c>
      <c r="E62" s="463">
        <v>0</v>
      </c>
      <c r="F62" s="463">
        <f>AVERAGEA(Folha12!$B62:$E62)</f>
        <v>1.8941839941452494E-3</v>
      </c>
      <c r="G62" s="463">
        <f>AVERAGE(G$8/1175*Folha12!$B62, G$9/1175*Folha12!$C62, G$10/1175*Folha12!$D62,G$11/1175*Folha12!$E62)</f>
        <v>8.5106382978723403E-4</v>
      </c>
      <c r="L62" s="404"/>
    </row>
    <row r="63" spans="1:12" ht="12.75">
      <c r="A63" s="462" t="s">
        <v>94</v>
      </c>
      <c r="B63" s="463">
        <v>3.7453183520599251E-3</v>
      </c>
      <c r="C63" s="463">
        <v>3.8314176245210726E-3</v>
      </c>
      <c r="D63" s="463">
        <v>0</v>
      </c>
      <c r="E63" s="463">
        <v>0</v>
      </c>
      <c r="F63" s="463">
        <f>AVERAGEA(Folha12!$B63:$E63)</f>
        <v>1.8941839941452494E-3</v>
      </c>
      <c r="G63" s="463">
        <f>AVERAGE(G$8/1175*Folha12!$B63, G$9/1175*Folha12!$C63, G$10/1175*Folha12!$D63,G$11/1175*Folha12!$E63)</f>
        <v>8.5106382978723403E-4</v>
      </c>
      <c r="L63" s="404"/>
    </row>
    <row r="64" spans="1:12" ht="12.75">
      <c r="A64" s="462" t="s">
        <v>95</v>
      </c>
      <c r="B64" s="463">
        <v>3.7453183520599251E-3</v>
      </c>
      <c r="C64" s="463">
        <v>3.8314176245210726E-3</v>
      </c>
      <c r="D64" s="463">
        <v>0</v>
      </c>
      <c r="E64" s="463">
        <v>0</v>
      </c>
      <c r="F64" s="463">
        <f>AVERAGEA(Folha12!$B64:$E64)</f>
        <v>1.8941839941452494E-3</v>
      </c>
      <c r="G64" s="464">
        <f>AVERAGE(G$8/1175*Folha12!$B64, G$9/1175*Folha12!$C64, G$10/1175*Folha12!$D64,G$11/1175*Folha12!$E64)</f>
        <v>8.5106382978723403E-4</v>
      </c>
      <c r="L64" s="404"/>
    </row>
    <row r="65" spans="1:12" ht="12.75">
      <c r="A65" s="462" t="s">
        <v>83</v>
      </c>
      <c r="B65" s="463">
        <v>7.4906367041198503E-3</v>
      </c>
      <c r="C65" s="463">
        <v>0</v>
      </c>
      <c r="D65" s="463">
        <v>0</v>
      </c>
      <c r="E65" s="463">
        <v>0</v>
      </c>
      <c r="F65" s="463">
        <f>AVERAGEA(Folha12!$B65:$E65)</f>
        <v>1.8726591760299626E-3</v>
      </c>
      <c r="G65" s="463">
        <f>AVERAGE(G$8/1175*Folha12!$B65, G$9/1175*Folha12!$C65, G$10/1175*Folha12!$D65,G$11/1175*Folha12!$E65)</f>
        <v>4.2553191489361702E-4</v>
      </c>
      <c r="L65" s="404"/>
    </row>
    <row r="66" spans="1:12" ht="12.75">
      <c r="A66" s="462" t="s">
        <v>92</v>
      </c>
      <c r="B66" s="463">
        <v>3.7453183520599251E-3</v>
      </c>
      <c r="C66" s="463">
        <v>1.277139208173691E-3</v>
      </c>
      <c r="D66" s="463">
        <v>0</v>
      </c>
      <c r="E66" s="463">
        <v>0</v>
      </c>
      <c r="F66" s="463">
        <f>AVERAGEA(Folha12!$B66:$E66)</f>
        <v>1.2556143900584039E-3</v>
      </c>
      <c r="G66" s="463">
        <f>AVERAGE(G$8/1175*Folha12!$B66, G$9/1175*Folha12!$C66, G$10/1175*Folha12!$D66,G$11/1175*Folha12!$E66)</f>
        <v>4.2553191489361702E-4</v>
      </c>
      <c r="L66" s="404"/>
    </row>
    <row r="67" spans="1:12" ht="12.75">
      <c r="A67" s="462" t="s">
        <v>74</v>
      </c>
      <c r="B67" s="463">
        <v>3.7453183520599251E-3</v>
      </c>
      <c r="C67" s="463">
        <v>0</v>
      </c>
      <c r="D67" s="463">
        <v>0</v>
      </c>
      <c r="E67" s="463">
        <v>0</v>
      </c>
      <c r="F67" s="463">
        <f>AVERAGEA(Folha12!$B67:$E67)</f>
        <v>9.3632958801498128E-4</v>
      </c>
      <c r="G67" s="463">
        <f>AVERAGE(G$8/1175*Folha12!$B67, G$9/1175*Folha12!$C67, G$10/1175*Folha12!$D67,G$11/1175*Folha12!$E67)</f>
        <v>2.1276595744680851E-4</v>
      </c>
      <c r="L67" s="404"/>
    </row>
    <row r="68" spans="1:12" ht="12.75">
      <c r="A68" s="462" t="s">
        <v>96</v>
      </c>
      <c r="B68" s="463">
        <v>3.7453183520599251E-3</v>
      </c>
      <c r="C68" s="463">
        <v>0</v>
      </c>
      <c r="D68" s="463">
        <v>0</v>
      </c>
      <c r="E68" s="463">
        <v>0</v>
      </c>
      <c r="F68" s="464">
        <f>AVERAGEA(Folha12!$B68:$E68)</f>
        <v>9.3632958801498128E-4</v>
      </c>
      <c r="G68" s="464">
        <f>AVERAGE(G$8/1175*Folha12!$B68, G$9/1175*Folha12!$C68, G$10/1175*Folha12!$D68,G$11/1175*Folha12!$E68)</f>
        <v>2.1276595744680851E-4</v>
      </c>
      <c r="L68" s="404"/>
    </row>
    <row r="69" spans="1:12" ht="12.75">
      <c r="A69" s="462" t="s">
        <v>87</v>
      </c>
      <c r="B69" s="463">
        <v>3.7453183520599251E-3</v>
      </c>
      <c r="C69" s="463">
        <v>0</v>
      </c>
      <c r="D69" s="463">
        <v>0</v>
      </c>
      <c r="E69" s="463">
        <v>0</v>
      </c>
      <c r="F69" s="464">
        <f>AVERAGEA(Folha12!$B69:$E69)</f>
        <v>9.3632958801498128E-4</v>
      </c>
      <c r="G69" s="464">
        <f>AVERAGE(G$8/1175*Folha12!$B69, G$9/1175*Folha12!$C69, G$10/1175*Folha12!$D69,G$11/1175*Folha12!$E69)</f>
        <v>2.1276595744680851E-4</v>
      </c>
      <c r="L69" s="404"/>
    </row>
    <row r="70" spans="1:12" ht="12.75">
      <c r="A70" s="462" t="s">
        <v>93</v>
      </c>
      <c r="B70" s="463">
        <v>3.7453183520599251E-3</v>
      </c>
      <c r="C70" s="463">
        <v>0</v>
      </c>
      <c r="D70" s="463">
        <v>0</v>
      </c>
      <c r="E70" s="463">
        <v>0</v>
      </c>
      <c r="F70" s="463">
        <f>AVERAGEA(Folha12!$B70:$E70)</f>
        <v>9.3632958801498128E-4</v>
      </c>
      <c r="G70" s="463">
        <f>AVERAGE(G$8/1175*Folha12!$B70, G$9/1175*Folha12!$C70, G$10/1175*Folha12!$D70,G$11/1175*Folha12!$E70)</f>
        <v>2.1276595744680851E-4</v>
      </c>
      <c r="L70" s="404"/>
    </row>
    <row r="71" spans="1:12" ht="12.75">
      <c r="L71" s="404"/>
    </row>
    <row r="72" spans="1:12" ht="12.75">
      <c r="L72" s="404"/>
    </row>
    <row r="73" spans="1:12" ht="12.75">
      <c r="L73" s="404"/>
    </row>
    <row r="74" spans="1:12" ht="12.75">
      <c r="L74" s="404"/>
    </row>
    <row r="75" spans="1:12" ht="12.75">
      <c r="L75" s="404"/>
    </row>
    <row r="76" spans="1:12" ht="12.75">
      <c r="L76" s="404"/>
    </row>
    <row r="77" spans="1:12" ht="12.75">
      <c r="A77" t="s">
        <v>108</v>
      </c>
      <c r="B77" t="s">
        <v>5</v>
      </c>
      <c r="C77" t="s">
        <v>7</v>
      </c>
      <c r="D77" t="s">
        <v>9</v>
      </c>
      <c r="E77" t="s">
        <v>8</v>
      </c>
      <c r="F77" t="s">
        <v>135</v>
      </c>
      <c r="G77" t="s">
        <v>134</v>
      </c>
      <c r="K77" s="404"/>
    </row>
    <row r="78" spans="1:12" ht="12.75">
      <c r="A78" s="462" t="s">
        <v>76</v>
      </c>
      <c r="B78" s="463">
        <v>0.13108614232209737</v>
      </c>
      <c r="C78" s="463">
        <v>4.3422733077905493E-2</v>
      </c>
      <c r="D78" s="463">
        <v>0.05</v>
      </c>
      <c r="E78" s="463">
        <v>9.5238095238095247E-3</v>
      </c>
      <c r="F78" s="463">
        <f>AVERAGEA(Folha12!$B78:$C78)</f>
        <v>8.7254437700001436E-2</v>
      </c>
      <c r="G78" s="463">
        <f>AVERAGE((G$8/1175+1)*Folha12!$B78, (G$9/1175+1)*Folha12!$C78)/2</f>
        <v>5.8308069913830501E-2</v>
      </c>
      <c r="K78" s="404"/>
    </row>
    <row r="79" spans="1:12" ht="12.75">
      <c r="A79" s="462" t="s">
        <v>73</v>
      </c>
      <c r="B79" s="463">
        <v>7.116104868913857E-2</v>
      </c>
      <c r="C79" s="463">
        <v>3.8314176245210725E-2</v>
      </c>
      <c r="D79" s="463">
        <v>0</v>
      </c>
      <c r="E79" s="463">
        <v>9.5238095238095247E-3</v>
      </c>
      <c r="F79" s="463">
        <f>AVERAGEA(Folha12!$B79:$C79)</f>
        <v>5.4737612467174651E-2</v>
      </c>
      <c r="G79" s="463">
        <f>AVERAGE((G$8/1175+1)*Folha12!$B79, (G$9/1175+1)*Folha12!$C79)/2</f>
        <v>3.779433814848094E-2</v>
      </c>
      <c r="K79" s="404"/>
    </row>
    <row r="80" spans="1:12" ht="12.75">
      <c r="A80" s="462" t="s">
        <v>72</v>
      </c>
      <c r="B80" s="463">
        <v>4.1198501872659173E-2</v>
      </c>
      <c r="C80" s="463">
        <v>2.2988505747126436E-2</v>
      </c>
      <c r="D80" s="463">
        <v>0</v>
      </c>
      <c r="E80" s="463">
        <v>9.5238095238095247E-3</v>
      </c>
      <c r="F80" s="463">
        <f>AVERAGEA(Folha12!$B80:$C80)</f>
        <v>3.2093503809892801E-2</v>
      </c>
      <c r="G80" s="463">
        <f>AVERAGE((G$8/1175+1)*Folha12!$B80, (G$9/1175+1)*Folha12!$C80)/2</f>
        <v>2.2216964670903849E-2</v>
      </c>
      <c r="K80" s="404"/>
    </row>
    <row r="81" spans="1:11" ht="12.75">
      <c r="A81" s="462" t="s">
        <v>78</v>
      </c>
      <c r="B81" s="463">
        <v>7.4906367041198503E-3</v>
      </c>
      <c r="C81" s="463">
        <v>5.3639846743295021E-2</v>
      </c>
      <c r="D81" s="463">
        <v>0</v>
      </c>
      <c r="E81" s="463">
        <v>9.5238095238095247E-3</v>
      </c>
      <c r="F81" s="463">
        <f>AVERAGEA(Folha12!$B81:$C81)</f>
        <v>3.0565241723707434E-2</v>
      </c>
      <c r="G81" s="463">
        <f>AVERAGE((G$8/1175+1)*Folha12!$B81, (G$9/1175+1)*Folha12!$C81)/2</f>
        <v>2.4644322989513291E-2</v>
      </c>
      <c r="K81" s="404"/>
    </row>
    <row r="82" spans="1:11" ht="12.75">
      <c r="A82" s="462" t="s">
        <v>137</v>
      </c>
      <c r="B82" s="463">
        <v>4.1198501872659173E-2</v>
      </c>
      <c r="C82" s="463">
        <v>1.6602809706257982E-2</v>
      </c>
      <c r="D82" s="463">
        <v>0.05</v>
      </c>
      <c r="E82" s="463">
        <v>0</v>
      </c>
      <c r="F82" s="463">
        <f>AVERAGEA(Folha12!$B82:$C82)</f>
        <v>2.8900655789458579E-2</v>
      </c>
      <c r="G82" s="463">
        <f>AVERAGE((G$8/1175+1)*Folha12!$B82, (G$9/1175+1)*Folha12!$C82)/2</f>
        <v>1.9556710873452694E-2</v>
      </c>
      <c r="K82" s="404"/>
    </row>
    <row r="83" spans="1:11" ht="12.75">
      <c r="A83" s="462" t="s">
        <v>77</v>
      </c>
      <c r="B83" s="463">
        <v>4.49438202247191E-2</v>
      </c>
      <c r="C83" s="463">
        <v>5.108556832694764E-3</v>
      </c>
      <c r="D83" s="463">
        <v>0</v>
      </c>
      <c r="E83" s="463">
        <v>4.7619047619047616E-2</v>
      </c>
      <c r="F83" s="463">
        <f>AVERAGEA(Folha12!$B83:$C83)</f>
        <v>2.502618852870693E-2</v>
      </c>
      <c r="G83" s="463">
        <f>AVERAGE((G$8/1175+1)*Folha12!$B83, (G$9/1175+1)*Folha12!$C83)/2</f>
        <v>1.5917349583502403E-2</v>
      </c>
      <c r="K83" s="404"/>
    </row>
    <row r="84" spans="1:11" ht="12.75">
      <c r="A84" s="462" t="s">
        <v>79</v>
      </c>
      <c r="B84" s="463">
        <v>1.8726591760299626E-2</v>
      </c>
      <c r="C84" s="463">
        <v>1.6602809706257982E-2</v>
      </c>
      <c r="D84" s="463">
        <v>0</v>
      </c>
      <c r="E84" s="463">
        <v>0</v>
      </c>
      <c r="F84" s="463">
        <f>AVERAGEA(Folha12!$B84:$C84)</f>
        <v>1.7664700733278804E-2</v>
      </c>
      <c r="G84" s="463">
        <f>AVERAGE((G$8/1175+1)*Folha12!$B84, (G$9/1175+1)*Folha12!$C84)/2</f>
        <v>1.2662137600681956E-2</v>
      </c>
      <c r="K84" s="404"/>
    </row>
    <row r="85" spans="1:11">
      <c r="A85" s="462" t="s">
        <v>75</v>
      </c>
      <c r="B85" s="463">
        <v>3.3707865168539325E-2</v>
      </c>
      <c r="C85" s="463">
        <v>0</v>
      </c>
      <c r="D85" s="463">
        <v>0</v>
      </c>
      <c r="E85" s="463">
        <v>0</v>
      </c>
      <c r="F85" s="463">
        <f>AVERAGEA(Folha12!$B85:$C85)</f>
        <v>1.6853932584269662E-2</v>
      </c>
      <c r="G85" s="463">
        <f>AVERAGE((G$8/1175+1)*Folha12!$B85, (G$9/1175+1)*Folha12!$C85)/2</f>
        <v>1.0341859909156108E-2</v>
      </c>
    </row>
    <row r="86" spans="1:11">
      <c r="A86" s="462" t="s">
        <v>82</v>
      </c>
      <c r="B86" s="463">
        <v>1.8726591760299626E-2</v>
      </c>
      <c r="C86" s="463">
        <v>1.1494252873563218E-2</v>
      </c>
      <c r="D86" s="463">
        <v>0.05</v>
      </c>
      <c r="E86" s="463">
        <v>0</v>
      </c>
      <c r="F86" s="463">
        <f>AVERAGEA(Folha12!$B86:$C86)</f>
        <v>1.5110422316931422E-2</v>
      </c>
      <c r="G86" s="464">
        <f>AVERAGE((G$8/1175+1)*Folha12!$B86, (G$9/1175+1)*Folha12!$C86)/2</f>
        <v>1.0533934562721031E-2</v>
      </c>
    </row>
    <row r="87" spans="1:11">
      <c r="A87" s="462" t="s">
        <v>86</v>
      </c>
      <c r="B87" s="463">
        <v>1.4981273408239701E-2</v>
      </c>
      <c r="C87" s="463">
        <v>8.9399744572158362E-3</v>
      </c>
      <c r="D87" s="463">
        <v>0</v>
      </c>
      <c r="E87" s="463">
        <v>0</v>
      </c>
      <c r="F87" s="463">
        <f>AVERAGEA(Folha12!$B87:$C87)</f>
        <v>1.1960623932727768E-2</v>
      </c>
      <c r="G87" s="463">
        <f>AVERAGE((G$8/1175+1)*Folha12!$B87, (G$9/1175+1)*Folha12!$C87)/2</f>
        <v>8.3207374982787775E-3</v>
      </c>
    </row>
    <row r="88" spans="1:11" ht="24">
      <c r="A88" s="466" t="s">
        <v>138</v>
      </c>
      <c r="B88" s="463">
        <v>7.4906367041198503E-3</v>
      </c>
      <c r="C88" s="463">
        <v>1.277139208173691E-2</v>
      </c>
      <c r="D88" s="463">
        <v>0.05</v>
      </c>
      <c r="E88" s="463">
        <v>2.8571428571428571E-2</v>
      </c>
      <c r="F88" s="463">
        <f>AVERAGEA(Folha12!$B88:$C88)</f>
        <v>1.013101439292838E-2</v>
      </c>
      <c r="G88" s="463">
        <f>AVERAGE((G$8/1175+1)*Folha12!$B88, (G$9/1175+1)*Folha12!$C88)/2</f>
        <v>7.6186986858258927E-3</v>
      </c>
    </row>
    <row r="89" spans="1:11" ht="24">
      <c r="A89" s="466" t="s">
        <v>136</v>
      </c>
      <c r="B89" s="463">
        <v>0</v>
      </c>
      <c r="C89" s="463">
        <v>1.532567049808429E-2</v>
      </c>
      <c r="D89" s="463">
        <v>0</v>
      </c>
      <c r="E89" s="463">
        <v>9.5238095238095247E-3</v>
      </c>
      <c r="F89" s="463">
        <f>AVERAGEA(Folha12!$B89:$C89)</f>
        <v>7.6628352490421452E-3</v>
      </c>
      <c r="G89" s="463">
        <f>AVERAGE((G$8/1175+1)*Folha12!$B89, (G$9/1175+1)*Folha12!$C89)/2</f>
        <v>6.3846091138827742E-3</v>
      </c>
    </row>
    <row r="90" spans="1:11">
      <c r="A90" s="462" t="s">
        <v>89</v>
      </c>
      <c r="B90" s="463">
        <v>3.7453183520599251E-3</v>
      </c>
      <c r="C90" s="463">
        <v>1.1494252873563218E-2</v>
      </c>
      <c r="D90" s="463">
        <v>0</v>
      </c>
      <c r="E90" s="463">
        <v>9.5238095238095247E-3</v>
      </c>
      <c r="F90" s="463">
        <f>AVERAGEA(Folha12!$B90:$C90)</f>
        <v>7.6197856128115719E-3</v>
      </c>
      <c r="G90" s="463">
        <f>AVERAGE((G$8/1175+1)*Folha12!$B90, (G$9/1175+1)*Folha12!$C90)/2</f>
        <v>5.9375523808738702E-3</v>
      </c>
    </row>
    <row r="91" spans="1:11">
      <c r="A91" s="462" t="s">
        <v>81</v>
      </c>
      <c r="B91" s="463">
        <v>1.4981273408239701E-2</v>
      </c>
      <c r="C91" s="463">
        <v>0</v>
      </c>
      <c r="D91" s="463">
        <v>0</v>
      </c>
      <c r="E91" s="463">
        <v>0</v>
      </c>
      <c r="F91" s="463">
        <f>AVERAGEA(Folha12!$B91:$C91)</f>
        <v>7.4906367041198503E-3</v>
      </c>
      <c r="G91" s="463">
        <f>AVERAGE((G$8/1175+1)*Folha12!$B91, (G$9/1175+1)*Folha12!$C91)/2</f>
        <v>4.5963821818471593E-3</v>
      </c>
    </row>
    <row r="92" spans="1:11">
      <c r="A92" s="462" t="s">
        <v>84</v>
      </c>
      <c r="B92" s="463">
        <v>1.1235955056179775E-2</v>
      </c>
      <c r="C92" s="463">
        <v>2.554278416347382E-3</v>
      </c>
      <c r="D92" s="463">
        <v>0</v>
      </c>
      <c r="E92" s="463">
        <v>0</v>
      </c>
      <c r="F92" s="463">
        <f>AVERAGEA(Folha12!$B92:$C92)</f>
        <v>6.8951167362635785E-3</v>
      </c>
      <c r="G92" s="463">
        <f>AVERAGE((G$8/1175+1)*Folha12!$B92, (G$9/1175+1)*Folha12!$C92)/2</f>
        <v>4.511388155365832E-3</v>
      </c>
    </row>
    <row r="93" spans="1:11">
      <c r="A93" s="462" t="s">
        <v>85</v>
      </c>
      <c r="B93" s="463">
        <v>7.4906367041198503E-3</v>
      </c>
      <c r="C93" s="463">
        <v>3.8314176245210726E-3</v>
      </c>
      <c r="D93" s="463">
        <v>0</v>
      </c>
      <c r="E93" s="463">
        <v>0</v>
      </c>
      <c r="F93" s="463">
        <f>AVERAGEA(Folha12!$B93:$C93)</f>
        <v>5.6610271643204617E-3</v>
      </c>
      <c r="G93" s="463">
        <f>AVERAGE((G$8/1175+1)*Folha12!$B93, (G$9/1175+1)*Folha12!$C93)/2</f>
        <v>3.8943433693942732E-3</v>
      </c>
    </row>
    <row r="94" spans="1:11">
      <c r="A94" s="462" t="s">
        <v>103</v>
      </c>
      <c r="B94" s="463">
        <v>0</v>
      </c>
      <c r="C94" s="463">
        <v>7.6628352490421452E-3</v>
      </c>
      <c r="D94" s="463">
        <v>0</v>
      </c>
      <c r="E94" s="463">
        <v>9.5238095238095247E-3</v>
      </c>
      <c r="F94" s="463">
        <f>AVERAGEA(Folha12!$B94:$C94)</f>
        <v>3.8314176245210726E-3</v>
      </c>
      <c r="G94" s="464">
        <f>AVERAGE((G$8/1175+1)*Folha12!$B94, (G$9/1175+1)*Folha12!$C94)/2</f>
        <v>3.1923045569413871E-3</v>
      </c>
    </row>
    <row r="95" spans="1:11">
      <c r="A95" s="462" t="s">
        <v>91</v>
      </c>
      <c r="B95" s="463">
        <v>3.7453183520599251E-3</v>
      </c>
      <c r="C95" s="463">
        <v>3.8314176245210726E-3</v>
      </c>
      <c r="D95" s="463">
        <v>0</v>
      </c>
      <c r="E95" s="463">
        <v>0</v>
      </c>
      <c r="F95" s="463">
        <f>AVERAGEA(Folha12!$B95:$C95)</f>
        <v>3.7883679882904989E-3</v>
      </c>
      <c r="G95" s="463">
        <f>AVERAGE((G$8/1175+1)*Folha12!$B95, (G$9/1175+1)*Folha12!$C95)/2</f>
        <v>2.7452478239324831E-3</v>
      </c>
    </row>
    <row r="96" spans="1:11">
      <c r="A96" s="462" t="s">
        <v>94</v>
      </c>
      <c r="B96" s="463">
        <v>3.7453183520599251E-3</v>
      </c>
      <c r="C96" s="463">
        <v>3.8314176245210726E-3</v>
      </c>
      <c r="D96" s="463">
        <v>0</v>
      </c>
      <c r="E96" s="463">
        <v>0</v>
      </c>
      <c r="F96" s="463">
        <f>AVERAGEA(Folha12!$B96:$C96)</f>
        <v>3.7883679882904989E-3</v>
      </c>
      <c r="G96" s="463">
        <f>AVERAGE((G$8/1175+1)*Folha12!$B96, (G$9/1175+1)*Folha12!$C96)/2</f>
        <v>2.7452478239324831E-3</v>
      </c>
    </row>
    <row r="97" spans="1:7">
      <c r="A97" s="462" t="s">
        <v>95</v>
      </c>
      <c r="B97" s="463">
        <v>3.7453183520599251E-3</v>
      </c>
      <c r="C97" s="463">
        <v>3.8314176245210726E-3</v>
      </c>
      <c r="D97" s="463">
        <v>0</v>
      </c>
      <c r="E97" s="463">
        <v>0</v>
      </c>
      <c r="F97" s="463">
        <f>AVERAGEA(Folha12!$B97:$C97)</f>
        <v>3.7883679882904989E-3</v>
      </c>
      <c r="G97" s="464">
        <f>AVERAGE((G$8/1175+1)*Folha12!$B97, (G$9/1175+1)*Folha12!$C97)/2</f>
        <v>2.7452478239324831E-3</v>
      </c>
    </row>
    <row r="98" spans="1:7">
      <c r="A98" s="462" t="s">
        <v>83</v>
      </c>
      <c r="B98" s="463">
        <v>7.4906367041198503E-3</v>
      </c>
      <c r="C98" s="463">
        <v>0</v>
      </c>
      <c r="D98" s="463">
        <v>0</v>
      </c>
      <c r="E98" s="463">
        <v>0</v>
      </c>
      <c r="F98" s="463">
        <f>AVERAGEA(Folha12!$B98:$C98)</f>
        <v>3.7453183520599251E-3</v>
      </c>
      <c r="G98" s="463">
        <f>AVERAGE((G$8/1175+1)*Folha12!$B98, (G$9/1175+1)*Folha12!$C98)/2</f>
        <v>2.2981910909235796E-3</v>
      </c>
    </row>
    <row r="99" spans="1:7">
      <c r="A99" s="462" t="s">
        <v>92</v>
      </c>
      <c r="B99" s="463">
        <v>3.7453183520599251E-3</v>
      </c>
      <c r="C99" s="463">
        <v>1.277139208173691E-3</v>
      </c>
      <c r="D99" s="463">
        <v>0</v>
      </c>
      <c r="E99" s="463">
        <v>0</v>
      </c>
      <c r="F99" s="463">
        <f>AVERAGEA(Folha12!$B99:$C99)</f>
        <v>2.5112287801168079E-3</v>
      </c>
      <c r="G99" s="463">
        <f>AVERAGE((G$8/1175+1)*Folha12!$B99, (G$9/1175+1)*Folha12!$C99)/2</f>
        <v>1.6811463049520212E-3</v>
      </c>
    </row>
    <row r="100" spans="1:7">
      <c r="A100" s="462" t="s">
        <v>90</v>
      </c>
      <c r="B100" s="463">
        <v>3.7453183520599251E-3</v>
      </c>
      <c r="C100" s="463">
        <v>0</v>
      </c>
      <c r="D100" s="463">
        <v>0</v>
      </c>
      <c r="E100" s="463">
        <v>9.5238095238095247E-3</v>
      </c>
      <c r="F100" s="463">
        <f>AVERAGEA(Folha12!$B100:$C100)</f>
        <v>1.8726591760299626E-3</v>
      </c>
      <c r="G100" s="463">
        <f>AVERAGE((G$8/1175+1)*Folha12!$B100, (G$9/1175+1)*Folha12!$C100)/2</f>
        <v>1.1490955454617898E-3</v>
      </c>
    </row>
    <row r="101" spans="1:7">
      <c r="A101" s="462" t="s">
        <v>74</v>
      </c>
      <c r="B101" s="463">
        <v>3.7453183520599251E-3</v>
      </c>
      <c r="C101" s="463">
        <v>0</v>
      </c>
      <c r="D101" s="463">
        <v>0</v>
      </c>
      <c r="E101" s="463">
        <v>0</v>
      </c>
      <c r="F101" s="463">
        <f>AVERAGEA(Folha12!$B101:$C101)</f>
        <v>1.8726591760299626E-3</v>
      </c>
      <c r="G101" s="463">
        <f>AVERAGE((G$8/1175+1)*Folha12!$B101, (G$9/1175+1)*Folha12!$C101)/2</f>
        <v>1.1490955454617898E-3</v>
      </c>
    </row>
    <row r="102" spans="1:7">
      <c r="A102" s="462" t="s">
        <v>96</v>
      </c>
      <c r="B102" s="463">
        <v>3.7453183520599251E-3</v>
      </c>
      <c r="C102" s="463">
        <v>0</v>
      </c>
      <c r="D102" s="463">
        <v>0</v>
      </c>
      <c r="E102" s="463">
        <v>0</v>
      </c>
      <c r="F102" s="464">
        <f>AVERAGEA(Folha12!$B102:$C102)</f>
        <v>1.8726591760299626E-3</v>
      </c>
      <c r="G102" s="464">
        <f>AVERAGE((G$8/1175+1)*Folha12!$B102, (G$9/1175+1)*Folha12!$C102)/2</f>
        <v>1.1490955454617898E-3</v>
      </c>
    </row>
    <row r="103" spans="1:7">
      <c r="A103" s="462" t="s">
        <v>87</v>
      </c>
      <c r="B103" s="463">
        <v>3.7453183520599251E-3</v>
      </c>
      <c r="C103" s="463">
        <v>0</v>
      </c>
      <c r="D103" s="463">
        <v>0</v>
      </c>
      <c r="E103" s="463">
        <v>0</v>
      </c>
      <c r="F103" s="464">
        <f>AVERAGEA(Folha12!$B103:$C103)</f>
        <v>1.8726591760299626E-3</v>
      </c>
      <c r="G103" s="464">
        <f>AVERAGE((G$8/1175+1)*Folha12!$B103, (G$9/1175+1)*Folha12!$C103)/2</f>
        <v>1.1490955454617898E-3</v>
      </c>
    </row>
    <row r="104" spans="1:7">
      <c r="A104" s="462" t="s">
        <v>93</v>
      </c>
      <c r="B104" s="463">
        <v>3.7453183520599251E-3</v>
      </c>
      <c r="C104" s="463">
        <v>0</v>
      </c>
      <c r="D104" s="463">
        <v>0</v>
      </c>
      <c r="E104" s="463">
        <v>0</v>
      </c>
      <c r="F104" s="463">
        <f>AVERAGEA(Folha12!$B104:$C104)</f>
        <v>1.8726591760299626E-3</v>
      </c>
      <c r="G104" s="463">
        <f>AVERAGE((G$8/1175+1)*Folha12!$B104, (G$9/1175+1)*Folha12!$C104)/2</f>
        <v>1.1490955454617898E-3</v>
      </c>
    </row>
  </sheetData>
  <phoneticPr fontId="16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/>
  </sheetViews>
  <sheetFormatPr defaultRowHeight="12"/>
  <cols>
    <col min="1" max="1" width="21.6640625" style="328" customWidth="1"/>
    <col min="2" max="5" width="6.83203125" style="328" customWidth="1"/>
    <col min="6" max="6" width="20.33203125" style="328" customWidth="1"/>
    <col min="7" max="10" width="6.83203125" style="328" customWidth="1"/>
    <col min="11" max="11" width="18.5" style="328" customWidth="1"/>
    <col min="12" max="15" width="6.83203125" style="328" customWidth="1"/>
    <col min="16" max="16" width="18.6640625" style="328" customWidth="1"/>
    <col min="17" max="20" width="6.83203125" style="328" customWidth="1"/>
    <col min="21" max="16384" width="9.33203125" style="328"/>
  </cols>
  <sheetData>
    <row r="1" spans="1:20" ht="20.25" thickBot="1">
      <c r="A1" s="327" t="s">
        <v>52</v>
      </c>
    </row>
    <row r="2" spans="1:20" ht="18.75" thickTop="1" thickBot="1">
      <c r="A2" s="329" t="s">
        <v>5</v>
      </c>
    </row>
    <row r="3" spans="1:20" ht="12.75" thickTop="1"/>
    <row r="4" spans="1:20" ht="13.5" thickBot="1">
      <c r="A4" s="330" t="s">
        <v>106</v>
      </c>
      <c r="B4" s="331"/>
      <c r="C4" s="331"/>
      <c r="D4" s="331"/>
      <c r="E4" s="331"/>
      <c r="F4" s="331"/>
      <c r="G4" s="331"/>
      <c r="H4" s="331"/>
    </row>
    <row r="5" spans="1:20" ht="12.75">
      <c r="A5" s="332" t="s">
        <v>0</v>
      </c>
      <c r="B5" s="333"/>
      <c r="C5" s="334" t="s">
        <v>32</v>
      </c>
      <c r="D5" s="335"/>
      <c r="E5" s="335"/>
      <c r="F5" s="335"/>
      <c r="G5" s="335"/>
      <c r="H5" s="336"/>
    </row>
    <row r="6" spans="1:20" ht="12.75">
      <c r="A6" s="337"/>
      <c r="B6" s="338"/>
      <c r="C6" s="339" t="s">
        <v>6</v>
      </c>
      <c r="D6" s="340"/>
      <c r="E6" s="341" t="s">
        <v>11</v>
      </c>
      <c r="F6" s="340"/>
      <c r="G6" s="341" t="s">
        <v>10</v>
      </c>
      <c r="H6" s="342"/>
    </row>
    <row r="7" spans="1:20" ht="13.5" thickBot="1">
      <c r="A7" s="343"/>
      <c r="B7" s="344"/>
      <c r="C7" s="345" t="s">
        <v>33</v>
      </c>
      <c r="D7" s="346" t="s">
        <v>2</v>
      </c>
      <c r="E7" s="346" t="s">
        <v>33</v>
      </c>
      <c r="F7" s="346" t="s">
        <v>2</v>
      </c>
      <c r="G7" s="346" t="s">
        <v>33</v>
      </c>
      <c r="H7" s="347" t="s">
        <v>2</v>
      </c>
    </row>
    <row r="8" spans="1:20">
      <c r="A8" s="348" t="s">
        <v>5</v>
      </c>
      <c r="B8" s="349" t="s">
        <v>107</v>
      </c>
      <c r="C8" s="350">
        <v>220</v>
      </c>
      <c r="D8" s="351">
        <v>0.82397003745318353</v>
      </c>
      <c r="E8" s="352">
        <v>47</v>
      </c>
      <c r="F8" s="351">
        <v>0.17602996254681649</v>
      </c>
      <c r="G8" s="352">
        <v>267</v>
      </c>
      <c r="H8" s="353">
        <v>1</v>
      </c>
    </row>
    <row r="9" spans="1:20">
      <c r="A9" s="354" t="s">
        <v>7</v>
      </c>
      <c r="B9" s="355" t="s">
        <v>107</v>
      </c>
      <c r="C9" s="356">
        <v>770</v>
      </c>
      <c r="D9" s="357">
        <v>0.98339719029374206</v>
      </c>
      <c r="E9" s="358">
        <v>13</v>
      </c>
      <c r="F9" s="357">
        <v>1.6602809706257982E-2</v>
      </c>
      <c r="G9" s="358">
        <v>783</v>
      </c>
      <c r="H9" s="359">
        <v>1</v>
      </c>
    </row>
    <row r="10" spans="1:20">
      <c r="A10" s="354" t="s">
        <v>9</v>
      </c>
      <c r="B10" s="355" t="s">
        <v>107</v>
      </c>
      <c r="C10" s="356">
        <v>20</v>
      </c>
      <c r="D10" s="357">
        <v>1</v>
      </c>
      <c r="E10" s="358">
        <v>0</v>
      </c>
      <c r="F10" s="357">
        <v>0</v>
      </c>
      <c r="G10" s="358">
        <v>20</v>
      </c>
      <c r="H10" s="359">
        <v>1</v>
      </c>
    </row>
    <row r="11" spans="1:20" ht="12.75" thickBot="1">
      <c r="A11" s="360" t="s">
        <v>8</v>
      </c>
      <c r="B11" s="361" t="s">
        <v>107</v>
      </c>
      <c r="C11" s="362">
        <v>96</v>
      </c>
      <c r="D11" s="363">
        <v>0.91428571428571426</v>
      </c>
      <c r="E11" s="364">
        <v>9</v>
      </c>
      <c r="F11" s="363">
        <v>8.5714285714285715E-2</v>
      </c>
      <c r="G11" s="364">
        <v>105</v>
      </c>
      <c r="H11" s="365">
        <v>1</v>
      </c>
    </row>
    <row r="12" spans="1:20">
      <c r="A12" s="366"/>
      <c r="B12" s="367"/>
      <c r="C12" s="368"/>
      <c r="D12" s="369"/>
      <c r="E12" s="368"/>
      <c r="F12" s="369"/>
      <c r="G12" s="368"/>
      <c r="H12" s="369"/>
    </row>
    <row r="13" spans="1:20" s="381" customFormat="1" ht="12.75">
      <c r="A13" s="378" t="s">
        <v>53</v>
      </c>
      <c r="B13" s="374"/>
      <c r="C13" s="374"/>
      <c r="D13" s="380"/>
      <c r="E13" s="380"/>
      <c r="F13" s="380"/>
      <c r="K13" s="380"/>
      <c r="L13" s="380"/>
      <c r="M13" s="380"/>
      <c r="N13" s="380"/>
      <c r="O13" s="380"/>
    </row>
    <row r="14" spans="1:20" s="381" customFormat="1" ht="15.75" thickBot="1">
      <c r="A14" s="387" t="s">
        <v>5</v>
      </c>
      <c r="B14" s="374"/>
      <c r="C14" s="374"/>
      <c r="D14" s="380"/>
      <c r="E14" s="380"/>
      <c r="F14" s="387" t="s">
        <v>7</v>
      </c>
      <c r="J14" s="380"/>
      <c r="K14" s="387" t="s">
        <v>9</v>
      </c>
      <c r="L14" s="380"/>
      <c r="M14" s="380"/>
      <c r="P14" s="387" t="s">
        <v>8</v>
      </c>
    </row>
    <row r="15" spans="1:20" s="381" customFormat="1" ht="12.75">
      <c r="A15" s="382" t="s">
        <v>108</v>
      </c>
      <c r="B15" s="383" t="s">
        <v>109</v>
      </c>
      <c r="C15" s="383" t="s">
        <v>110</v>
      </c>
      <c r="D15" s="383" t="s">
        <v>111</v>
      </c>
      <c r="E15" s="384" t="s">
        <v>105</v>
      </c>
      <c r="F15" s="381" t="s">
        <v>108</v>
      </c>
      <c r="G15" s="383" t="s">
        <v>109</v>
      </c>
      <c r="H15" s="383" t="s">
        <v>110</v>
      </c>
      <c r="I15" s="383" t="s">
        <v>111</v>
      </c>
      <c r="J15" s="384" t="s">
        <v>105</v>
      </c>
      <c r="K15" s="380" t="s">
        <v>108</v>
      </c>
      <c r="L15" s="383" t="s">
        <v>109</v>
      </c>
      <c r="M15" s="383" t="s">
        <v>110</v>
      </c>
      <c r="N15" s="383" t="s">
        <v>111</v>
      </c>
      <c r="O15" s="384" t="s">
        <v>105</v>
      </c>
      <c r="P15" s="381" t="s">
        <v>108</v>
      </c>
      <c r="Q15" s="383" t="s">
        <v>109</v>
      </c>
      <c r="R15" s="383" t="s">
        <v>110</v>
      </c>
      <c r="S15" s="383" t="s">
        <v>111</v>
      </c>
      <c r="T15" s="384" t="s">
        <v>105</v>
      </c>
    </row>
    <row r="16" spans="1:20" s="381" customFormat="1">
      <c r="A16" s="367" t="s">
        <v>57</v>
      </c>
      <c r="B16" s="368">
        <v>56</v>
      </c>
      <c r="C16" s="385">
        <v>0.14507772020725387</v>
      </c>
      <c r="D16" s="385">
        <v>0.25454545454545452</v>
      </c>
      <c r="E16" s="386">
        <f t="shared" ref="E16:E59" si="0">B16/G$8</f>
        <v>0.20973782771535582</v>
      </c>
      <c r="F16" s="367" t="s">
        <v>97</v>
      </c>
      <c r="G16" s="368">
        <v>262</v>
      </c>
      <c r="H16" s="385">
        <v>0.18044077134986225</v>
      </c>
      <c r="I16" s="385">
        <v>0.34025974025974021</v>
      </c>
      <c r="J16" s="386">
        <f t="shared" ref="J16:J57" si="1">G16/G$9</f>
        <v>0.334610472541507</v>
      </c>
      <c r="K16" s="367" t="s">
        <v>57</v>
      </c>
      <c r="L16" s="368">
        <v>4</v>
      </c>
      <c r="M16" s="385">
        <v>0.13333333333333333</v>
      </c>
      <c r="N16" s="385">
        <v>0.2</v>
      </c>
      <c r="O16" s="386">
        <f t="shared" ref="O16:O33" si="2">L16/G$10</f>
        <v>0.2</v>
      </c>
      <c r="P16" s="367" t="s">
        <v>57</v>
      </c>
      <c r="Q16" s="368">
        <v>25</v>
      </c>
      <c r="R16" s="385">
        <v>0.15337423312883436</v>
      </c>
      <c r="S16" s="385">
        <v>0.26041666666666669</v>
      </c>
      <c r="T16" s="386">
        <f t="shared" ref="T16:T42" si="3">Q16/G$11</f>
        <v>0.23809523809523808</v>
      </c>
    </row>
    <row r="17" spans="1:20" s="381" customFormat="1">
      <c r="A17" s="367" t="s">
        <v>64</v>
      </c>
      <c r="B17" s="368">
        <v>46</v>
      </c>
      <c r="C17" s="385">
        <v>0.11917098445595854</v>
      </c>
      <c r="D17" s="385">
        <v>0.20909090909090911</v>
      </c>
      <c r="E17" s="386">
        <f t="shared" si="0"/>
        <v>0.17228464419475656</v>
      </c>
      <c r="F17" s="367" t="s">
        <v>54</v>
      </c>
      <c r="G17" s="368">
        <v>259</v>
      </c>
      <c r="H17" s="385">
        <v>0.17837465564738292</v>
      </c>
      <c r="I17" s="385">
        <v>0.33636363636363631</v>
      </c>
      <c r="J17" s="386">
        <f t="shared" si="1"/>
        <v>0.33077905491698595</v>
      </c>
      <c r="K17" s="367" t="s">
        <v>64</v>
      </c>
      <c r="L17" s="368">
        <v>4</v>
      </c>
      <c r="M17" s="385">
        <v>0.13333333333333333</v>
      </c>
      <c r="N17" s="385">
        <v>0.2</v>
      </c>
      <c r="O17" s="386">
        <f t="shared" si="2"/>
        <v>0.2</v>
      </c>
      <c r="P17" s="367" t="s">
        <v>62</v>
      </c>
      <c r="Q17" s="368">
        <v>22</v>
      </c>
      <c r="R17" s="385">
        <v>0.13496932515337423</v>
      </c>
      <c r="S17" s="385">
        <v>0.22916666666666669</v>
      </c>
      <c r="T17" s="386">
        <f t="shared" si="3"/>
        <v>0.20952380952380953</v>
      </c>
    </row>
    <row r="18" spans="1:20" s="381" customFormat="1">
      <c r="A18" s="367" t="s">
        <v>62</v>
      </c>
      <c r="B18" s="368">
        <v>36</v>
      </c>
      <c r="C18" s="385">
        <v>9.3264248704663211E-2</v>
      </c>
      <c r="D18" s="385">
        <v>0.16363636363636364</v>
      </c>
      <c r="E18" s="386">
        <f t="shared" si="0"/>
        <v>0.1348314606741573</v>
      </c>
      <c r="F18" s="367" t="s">
        <v>57</v>
      </c>
      <c r="G18" s="368">
        <v>155</v>
      </c>
      <c r="H18" s="385">
        <v>0.10674931129476584</v>
      </c>
      <c r="I18" s="385">
        <v>0.20129870129870131</v>
      </c>
      <c r="J18" s="386">
        <f t="shared" si="1"/>
        <v>0.19795657726692209</v>
      </c>
      <c r="K18" s="367" t="s">
        <v>61</v>
      </c>
      <c r="L18" s="368">
        <v>3</v>
      </c>
      <c r="M18" s="385">
        <v>0.1</v>
      </c>
      <c r="N18" s="385">
        <v>0.15</v>
      </c>
      <c r="O18" s="386">
        <f t="shared" si="2"/>
        <v>0.15</v>
      </c>
      <c r="P18" s="367" t="s">
        <v>64</v>
      </c>
      <c r="Q18" s="368">
        <v>21</v>
      </c>
      <c r="R18" s="385">
        <v>0.12883435582822086</v>
      </c>
      <c r="S18" s="385">
        <v>0.21875</v>
      </c>
      <c r="T18" s="386">
        <f t="shared" si="3"/>
        <v>0.2</v>
      </c>
    </row>
    <row r="19" spans="1:20" s="381" customFormat="1">
      <c r="A19" s="388" t="s">
        <v>76</v>
      </c>
      <c r="B19" s="368">
        <v>35</v>
      </c>
      <c r="C19" s="385">
        <v>9.0673575129533682E-2</v>
      </c>
      <c r="D19" s="385">
        <v>0.15909090909090909</v>
      </c>
      <c r="E19" s="386">
        <f t="shared" si="0"/>
        <v>0.13108614232209737</v>
      </c>
      <c r="F19" s="367" t="s">
        <v>62</v>
      </c>
      <c r="G19" s="368">
        <v>98</v>
      </c>
      <c r="H19" s="385">
        <v>6.7493112947658404E-2</v>
      </c>
      <c r="I19" s="385">
        <v>0.12727272727272726</v>
      </c>
      <c r="J19" s="386">
        <f t="shared" si="1"/>
        <v>0.1251596424010217</v>
      </c>
      <c r="K19" s="367" t="s">
        <v>62</v>
      </c>
      <c r="L19" s="368">
        <v>3</v>
      </c>
      <c r="M19" s="385">
        <v>0.1</v>
      </c>
      <c r="N19" s="385">
        <v>0.15</v>
      </c>
      <c r="O19" s="386">
        <f t="shared" si="2"/>
        <v>0.15</v>
      </c>
      <c r="P19" s="367" t="s">
        <v>54</v>
      </c>
      <c r="Q19" s="368">
        <v>17</v>
      </c>
      <c r="R19" s="385">
        <v>0.10429447852760737</v>
      </c>
      <c r="S19" s="385">
        <v>0.17708333333333331</v>
      </c>
      <c r="T19" s="386">
        <f t="shared" si="3"/>
        <v>0.16190476190476191</v>
      </c>
    </row>
    <row r="20" spans="1:20" s="381" customFormat="1">
      <c r="A20" s="367" t="s">
        <v>54</v>
      </c>
      <c r="B20" s="368">
        <v>22</v>
      </c>
      <c r="C20" s="385">
        <v>5.6994818652849742E-2</v>
      </c>
      <c r="D20" s="385">
        <v>0.1</v>
      </c>
      <c r="E20" s="386">
        <f t="shared" si="0"/>
        <v>8.2397003745318345E-2</v>
      </c>
      <c r="F20" s="367" t="s">
        <v>67</v>
      </c>
      <c r="G20" s="368">
        <v>87</v>
      </c>
      <c r="H20" s="385">
        <v>5.9917355371900828E-2</v>
      </c>
      <c r="I20" s="385">
        <v>0.112987012987013</v>
      </c>
      <c r="J20" s="386">
        <f t="shared" si="1"/>
        <v>0.1111111111111111</v>
      </c>
      <c r="K20" s="367" t="s">
        <v>66</v>
      </c>
      <c r="L20" s="368">
        <v>3</v>
      </c>
      <c r="M20" s="385">
        <v>0.1</v>
      </c>
      <c r="N20" s="385">
        <v>0.15</v>
      </c>
      <c r="O20" s="386">
        <f t="shared" si="2"/>
        <v>0.15</v>
      </c>
      <c r="P20" s="367" t="s">
        <v>63</v>
      </c>
      <c r="Q20" s="368">
        <v>17</v>
      </c>
      <c r="R20" s="385">
        <v>0.10429447852760737</v>
      </c>
      <c r="S20" s="385">
        <v>0.17708333333333331</v>
      </c>
      <c r="T20" s="386">
        <f t="shared" si="3"/>
        <v>0.16190476190476191</v>
      </c>
    </row>
    <row r="21" spans="1:20" s="381" customFormat="1">
      <c r="A21" s="367" t="s">
        <v>67</v>
      </c>
      <c r="B21" s="368">
        <v>22</v>
      </c>
      <c r="C21" s="385">
        <v>5.6994818652849742E-2</v>
      </c>
      <c r="D21" s="385">
        <v>0.1</v>
      </c>
      <c r="E21" s="386">
        <f t="shared" si="0"/>
        <v>8.2397003745318345E-2</v>
      </c>
      <c r="F21" s="367" t="s">
        <v>65</v>
      </c>
      <c r="G21" s="368">
        <v>80</v>
      </c>
      <c r="H21" s="385">
        <v>5.5096418732782364E-2</v>
      </c>
      <c r="I21" s="385">
        <v>0.10389610389610389</v>
      </c>
      <c r="J21" s="386">
        <f t="shared" si="1"/>
        <v>0.10217113665389528</v>
      </c>
      <c r="K21" s="367" t="s">
        <v>67</v>
      </c>
      <c r="L21" s="368">
        <v>2</v>
      </c>
      <c r="M21" s="385">
        <v>6.6666666666666666E-2</v>
      </c>
      <c r="N21" s="385">
        <v>0.1</v>
      </c>
      <c r="O21" s="386">
        <f t="shared" si="2"/>
        <v>0.1</v>
      </c>
      <c r="P21" s="367" t="s">
        <v>58</v>
      </c>
      <c r="Q21" s="368">
        <v>14</v>
      </c>
      <c r="R21" s="385">
        <v>8.5889570552147243E-2</v>
      </c>
      <c r="S21" s="385">
        <v>0.14583333333333334</v>
      </c>
      <c r="T21" s="386">
        <f t="shared" si="3"/>
        <v>0.13333333333333333</v>
      </c>
    </row>
    <row r="22" spans="1:20" s="381" customFormat="1">
      <c r="A22" s="388" t="s">
        <v>73</v>
      </c>
      <c r="B22" s="368">
        <v>19</v>
      </c>
      <c r="C22" s="385">
        <v>4.9222797927461134E-2</v>
      </c>
      <c r="D22" s="385">
        <v>8.6363636363636365E-2</v>
      </c>
      <c r="E22" s="386">
        <f t="shared" si="0"/>
        <v>7.116104868913857E-2</v>
      </c>
      <c r="F22" s="367" t="s">
        <v>63</v>
      </c>
      <c r="G22" s="368">
        <v>46</v>
      </c>
      <c r="H22" s="385">
        <v>3.1680440771349863E-2</v>
      </c>
      <c r="I22" s="385">
        <v>5.9740259740259739E-2</v>
      </c>
      <c r="J22" s="386">
        <f t="shared" si="1"/>
        <v>5.8748403575989781E-2</v>
      </c>
      <c r="K22" s="367" t="s">
        <v>54</v>
      </c>
      <c r="L22" s="368">
        <v>1</v>
      </c>
      <c r="M22" s="385">
        <v>3.3333333333333333E-2</v>
      </c>
      <c r="N22" s="385">
        <v>0.05</v>
      </c>
      <c r="O22" s="386">
        <f t="shared" si="2"/>
        <v>0.05</v>
      </c>
      <c r="P22" s="367" t="s">
        <v>65</v>
      </c>
      <c r="Q22" s="368">
        <v>8</v>
      </c>
      <c r="R22" s="385">
        <v>4.9079754601226995E-2</v>
      </c>
      <c r="S22" s="385">
        <v>8.3333333333333343E-2</v>
      </c>
      <c r="T22" s="386">
        <f t="shared" si="3"/>
        <v>7.6190476190476197E-2</v>
      </c>
    </row>
    <row r="23" spans="1:20" s="381" customFormat="1">
      <c r="A23" s="367" t="s">
        <v>65</v>
      </c>
      <c r="B23" s="368">
        <v>14</v>
      </c>
      <c r="C23" s="385">
        <v>3.6269430051813469E-2</v>
      </c>
      <c r="D23" s="385">
        <v>6.363636363636363E-2</v>
      </c>
      <c r="E23" s="386">
        <f t="shared" si="0"/>
        <v>5.2434456928838954E-2</v>
      </c>
      <c r="F23" s="367" t="s">
        <v>64</v>
      </c>
      <c r="G23" s="368">
        <v>42</v>
      </c>
      <c r="H23" s="385">
        <v>2.8925619834710745E-2</v>
      </c>
      <c r="I23" s="385">
        <v>5.4545454545454543E-2</v>
      </c>
      <c r="J23" s="386">
        <f t="shared" si="1"/>
        <v>5.3639846743295021E-2</v>
      </c>
      <c r="K23" s="367" t="s">
        <v>55</v>
      </c>
      <c r="L23" s="368">
        <v>1</v>
      </c>
      <c r="M23" s="385">
        <v>3.3333333333333333E-2</v>
      </c>
      <c r="N23" s="385">
        <v>0.05</v>
      </c>
      <c r="O23" s="386">
        <f t="shared" si="2"/>
        <v>0.05</v>
      </c>
      <c r="P23" s="367" t="s">
        <v>70</v>
      </c>
      <c r="Q23" s="368">
        <v>5</v>
      </c>
      <c r="R23" s="385">
        <v>3.0674846625766871E-2</v>
      </c>
      <c r="S23" s="385">
        <v>5.2083333333333329E-2</v>
      </c>
      <c r="T23" s="386">
        <f t="shared" si="3"/>
        <v>4.7619047619047616E-2</v>
      </c>
    </row>
    <row r="24" spans="1:20" s="381" customFormat="1">
      <c r="A24" s="388" t="s">
        <v>77</v>
      </c>
      <c r="B24" s="368">
        <v>12</v>
      </c>
      <c r="C24" s="385">
        <v>3.1088082901554404E-2</v>
      </c>
      <c r="D24" s="385">
        <v>5.4545454545454543E-2</v>
      </c>
      <c r="E24" s="386">
        <f t="shared" si="0"/>
        <v>4.49438202247191E-2</v>
      </c>
      <c r="F24" s="388" t="s">
        <v>78</v>
      </c>
      <c r="G24" s="368">
        <v>42</v>
      </c>
      <c r="H24" s="385">
        <v>2.8925619834710745E-2</v>
      </c>
      <c r="I24" s="385">
        <v>5.4545454545454543E-2</v>
      </c>
      <c r="J24" s="386">
        <f t="shared" si="1"/>
        <v>5.3639846743295021E-2</v>
      </c>
      <c r="K24" s="367" t="s">
        <v>59</v>
      </c>
      <c r="L24" s="368">
        <v>1</v>
      </c>
      <c r="M24" s="385">
        <v>3.3333333333333333E-2</v>
      </c>
      <c r="N24" s="385">
        <v>0.05</v>
      </c>
      <c r="O24" s="386">
        <f t="shared" si="2"/>
        <v>0.05</v>
      </c>
      <c r="P24" s="388" t="s">
        <v>77</v>
      </c>
      <c r="Q24" s="368">
        <v>5</v>
      </c>
      <c r="R24" s="385">
        <v>3.0674846625766871E-2</v>
      </c>
      <c r="S24" s="385">
        <v>5.2083333333333329E-2</v>
      </c>
      <c r="T24" s="386">
        <f t="shared" si="3"/>
        <v>4.7619047619047616E-2</v>
      </c>
    </row>
    <row r="25" spans="1:20" s="381" customFormat="1">
      <c r="A25" s="367" t="s">
        <v>63</v>
      </c>
      <c r="B25" s="368">
        <v>11</v>
      </c>
      <c r="C25" s="385">
        <v>2.8497409326424871E-2</v>
      </c>
      <c r="D25" s="385">
        <v>0.05</v>
      </c>
      <c r="E25" s="386">
        <f t="shared" si="0"/>
        <v>4.1198501872659173E-2</v>
      </c>
      <c r="F25" s="367" t="s">
        <v>60</v>
      </c>
      <c r="G25" s="368">
        <v>38</v>
      </c>
      <c r="H25" s="385">
        <v>2.6170798898071626E-2</v>
      </c>
      <c r="I25" s="385">
        <v>4.9350649350649353E-2</v>
      </c>
      <c r="J25" s="386">
        <f t="shared" si="1"/>
        <v>4.8531289910600253E-2</v>
      </c>
      <c r="K25" s="367" t="s">
        <v>68</v>
      </c>
      <c r="L25" s="368">
        <v>1</v>
      </c>
      <c r="M25" s="385">
        <v>3.3333333333333333E-2</v>
      </c>
      <c r="N25" s="385">
        <v>0.05</v>
      </c>
      <c r="O25" s="386">
        <f t="shared" si="2"/>
        <v>0.05</v>
      </c>
      <c r="P25" s="367" t="s">
        <v>55</v>
      </c>
      <c r="Q25" s="368">
        <v>4</v>
      </c>
      <c r="R25" s="385">
        <v>2.4539877300613498E-2</v>
      </c>
      <c r="S25" s="385">
        <v>4.1666666666666671E-2</v>
      </c>
      <c r="T25" s="386">
        <f t="shared" si="3"/>
        <v>3.8095238095238099E-2</v>
      </c>
    </row>
    <row r="26" spans="1:20" s="381" customFormat="1">
      <c r="A26" s="388" t="s">
        <v>72</v>
      </c>
      <c r="B26" s="368">
        <v>11</v>
      </c>
      <c r="C26" s="385">
        <v>2.8497409326424871E-2</v>
      </c>
      <c r="D26" s="385">
        <v>0.05</v>
      </c>
      <c r="E26" s="386">
        <f t="shared" si="0"/>
        <v>4.1198501872659173E-2</v>
      </c>
      <c r="F26" s="367" t="s">
        <v>55</v>
      </c>
      <c r="G26" s="368">
        <v>37</v>
      </c>
      <c r="H26" s="385">
        <v>2.5482093663911843E-2</v>
      </c>
      <c r="I26" s="385">
        <v>4.8051948051948054E-2</v>
      </c>
      <c r="J26" s="386">
        <f t="shared" si="1"/>
        <v>4.7254150702426563E-2</v>
      </c>
      <c r="K26" s="367" t="s">
        <v>70</v>
      </c>
      <c r="L26" s="368">
        <v>1</v>
      </c>
      <c r="M26" s="385">
        <v>3.3333333333333333E-2</v>
      </c>
      <c r="N26" s="385">
        <v>0.05</v>
      </c>
      <c r="O26" s="386">
        <f t="shared" si="2"/>
        <v>0.05</v>
      </c>
      <c r="P26" s="367" t="s">
        <v>68</v>
      </c>
      <c r="Q26" s="368">
        <v>4</v>
      </c>
      <c r="R26" s="385">
        <v>2.4539877300613498E-2</v>
      </c>
      <c r="S26" s="385">
        <v>4.1666666666666671E-2</v>
      </c>
      <c r="T26" s="386">
        <f t="shared" si="3"/>
        <v>3.8095238095238099E-2</v>
      </c>
    </row>
    <row r="27" spans="1:20" s="381" customFormat="1">
      <c r="A27" s="388" t="s">
        <v>80</v>
      </c>
      <c r="B27" s="368">
        <v>11</v>
      </c>
      <c r="C27" s="385">
        <v>2.8497409326424871E-2</v>
      </c>
      <c r="D27" s="385">
        <v>0.05</v>
      </c>
      <c r="E27" s="386">
        <f t="shared" si="0"/>
        <v>4.1198501872659173E-2</v>
      </c>
      <c r="F27" s="388" t="s">
        <v>76</v>
      </c>
      <c r="G27" s="368">
        <v>34</v>
      </c>
      <c r="H27" s="385">
        <v>2.3415977961432508E-2</v>
      </c>
      <c r="I27" s="385">
        <v>4.4155844155844157E-2</v>
      </c>
      <c r="J27" s="386">
        <f t="shared" si="1"/>
        <v>4.3422733077905493E-2</v>
      </c>
      <c r="K27" s="388" t="s">
        <v>76</v>
      </c>
      <c r="L27" s="368">
        <v>1</v>
      </c>
      <c r="M27" s="385">
        <v>3.3333333333333333E-2</v>
      </c>
      <c r="N27" s="385">
        <v>0.05</v>
      </c>
      <c r="O27" s="386">
        <f t="shared" si="2"/>
        <v>0.05</v>
      </c>
      <c r="P27" s="367" t="s">
        <v>67</v>
      </c>
      <c r="Q27" s="368">
        <v>3</v>
      </c>
      <c r="R27" s="385">
        <v>1.8404907975460124E-2</v>
      </c>
      <c r="S27" s="385">
        <v>3.125E-2</v>
      </c>
      <c r="T27" s="386">
        <f t="shared" si="3"/>
        <v>2.8571428571428571E-2</v>
      </c>
    </row>
    <row r="28" spans="1:20" s="381" customFormat="1">
      <c r="A28" s="388" t="s">
        <v>75</v>
      </c>
      <c r="B28" s="368">
        <v>9</v>
      </c>
      <c r="C28" s="385">
        <v>2.3316062176165803E-2</v>
      </c>
      <c r="D28" s="385">
        <v>4.0909090909090909E-2</v>
      </c>
      <c r="E28" s="386">
        <f t="shared" si="0"/>
        <v>3.3707865168539325E-2</v>
      </c>
      <c r="F28" s="367" t="s">
        <v>68</v>
      </c>
      <c r="G28" s="368">
        <v>31</v>
      </c>
      <c r="H28" s="385">
        <v>2.1349862258953169E-2</v>
      </c>
      <c r="I28" s="385">
        <v>4.0259740259740259E-2</v>
      </c>
      <c r="J28" s="386">
        <f t="shared" si="1"/>
        <v>3.9591315453384422E-2</v>
      </c>
      <c r="K28" s="367" t="s">
        <v>80</v>
      </c>
      <c r="L28" s="368">
        <v>1</v>
      </c>
      <c r="M28" s="385">
        <v>3.3333333333333333E-2</v>
      </c>
      <c r="N28" s="385">
        <v>0.05</v>
      </c>
      <c r="O28" s="386">
        <f t="shared" si="2"/>
        <v>0.05</v>
      </c>
      <c r="P28" s="388" t="s">
        <v>88</v>
      </c>
      <c r="Q28" s="368">
        <v>3</v>
      </c>
      <c r="R28" s="385">
        <v>1.8404907975460124E-2</v>
      </c>
      <c r="S28" s="385">
        <v>3.125E-2</v>
      </c>
      <c r="T28" s="386">
        <f t="shared" si="3"/>
        <v>2.8571428571428571E-2</v>
      </c>
    </row>
    <row r="29" spans="1:20" s="381" customFormat="1">
      <c r="A29" s="367" t="s">
        <v>70</v>
      </c>
      <c r="B29" s="368">
        <v>8</v>
      </c>
      <c r="C29" s="385">
        <v>2.0725388601036267E-2</v>
      </c>
      <c r="D29" s="385">
        <v>3.6363636363636362E-2</v>
      </c>
      <c r="E29" s="386">
        <f t="shared" si="0"/>
        <v>2.9962546816479401E-2</v>
      </c>
      <c r="F29" s="367" t="s">
        <v>98</v>
      </c>
      <c r="G29" s="368">
        <v>31</v>
      </c>
      <c r="H29" s="385">
        <v>2.1349862258953169E-2</v>
      </c>
      <c r="I29" s="385">
        <v>4.0259740259740259E-2</v>
      </c>
      <c r="J29" s="386">
        <f t="shared" si="1"/>
        <v>3.9591315453384422E-2</v>
      </c>
      <c r="K29" s="388" t="s">
        <v>82</v>
      </c>
      <c r="L29" s="368">
        <v>1</v>
      </c>
      <c r="M29" s="385">
        <v>3.3333333333333333E-2</v>
      </c>
      <c r="N29" s="385">
        <v>0.05</v>
      </c>
      <c r="O29" s="386">
        <f t="shared" si="2"/>
        <v>0.05</v>
      </c>
      <c r="P29" s="367" t="s">
        <v>59</v>
      </c>
      <c r="Q29" s="368">
        <v>2</v>
      </c>
      <c r="R29" s="385">
        <v>1.2269938650306749E-2</v>
      </c>
      <c r="S29" s="385">
        <v>2.0833333333333336E-2</v>
      </c>
      <c r="T29" s="386">
        <f t="shared" si="3"/>
        <v>1.9047619047619049E-2</v>
      </c>
    </row>
    <row r="30" spans="1:20" s="381" customFormat="1">
      <c r="A30" s="367" t="s">
        <v>55</v>
      </c>
      <c r="B30" s="368">
        <v>7</v>
      </c>
      <c r="C30" s="385">
        <v>1.8134715025906734E-2</v>
      </c>
      <c r="D30" s="385">
        <v>3.1818181818181815E-2</v>
      </c>
      <c r="E30" s="386">
        <f t="shared" si="0"/>
        <v>2.6217228464419477E-2</v>
      </c>
      <c r="F30" s="388" t="s">
        <v>73</v>
      </c>
      <c r="G30" s="368">
        <v>30</v>
      </c>
      <c r="H30" s="385">
        <v>2.0661157024793386E-2</v>
      </c>
      <c r="I30" s="385">
        <v>3.896103896103896E-2</v>
      </c>
      <c r="J30" s="386">
        <f t="shared" si="1"/>
        <v>3.8314176245210725E-2</v>
      </c>
      <c r="K30" s="388" t="s">
        <v>88</v>
      </c>
      <c r="L30" s="368">
        <v>1</v>
      </c>
      <c r="M30" s="385">
        <v>3.3333333333333333E-2</v>
      </c>
      <c r="N30" s="385">
        <v>0.05</v>
      </c>
      <c r="O30" s="386">
        <f t="shared" si="2"/>
        <v>0.05</v>
      </c>
      <c r="P30" s="367" t="s">
        <v>66</v>
      </c>
      <c r="Q30" s="368">
        <v>2</v>
      </c>
      <c r="R30" s="385">
        <v>1.2269938650306749E-2</v>
      </c>
      <c r="S30" s="385">
        <v>2.0833333333333336E-2</v>
      </c>
      <c r="T30" s="386">
        <f t="shared" si="3"/>
        <v>1.9047619047619049E-2</v>
      </c>
    </row>
    <row r="31" spans="1:20" s="381" customFormat="1">
      <c r="A31" s="367" t="s">
        <v>60</v>
      </c>
      <c r="B31" s="368">
        <v>6</v>
      </c>
      <c r="C31" s="385">
        <v>1.5544041450777202E-2</v>
      </c>
      <c r="D31" s="385">
        <v>2.7272727272727271E-2</v>
      </c>
      <c r="E31" s="386">
        <f t="shared" si="0"/>
        <v>2.247191011235955E-2</v>
      </c>
      <c r="F31" s="367" t="s">
        <v>70</v>
      </c>
      <c r="G31" s="368">
        <v>23</v>
      </c>
      <c r="H31" s="385">
        <v>1.5840220385674932E-2</v>
      </c>
      <c r="I31" s="385">
        <v>2.987012987012987E-2</v>
      </c>
      <c r="J31" s="386">
        <f t="shared" si="1"/>
        <v>2.9374201787994891E-2</v>
      </c>
      <c r="K31" s="367" t="s">
        <v>97</v>
      </c>
      <c r="L31" s="368">
        <v>1</v>
      </c>
      <c r="M31" s="385">
        <v>3.3333333333333333E-2</v>
      </c>
      <c r="N31" s="385">
        <v>0.05</v>
      </c>
      <c r="O31" s="386">
        <f t="shared" si="2"/>
        <v>0.05</v>
      </c>
      <c r="P31" s="367" t="s">
        <v>56</v>
      </c>
      <c r="Q31" s="368">
        <v>1</v>
      </c>
      <c r="R31" s="385">
        <v>6.1349693251533744E-3</v>
      </c>
      <c r="S31" s="385">
        <v>1.0416666666666668E-2</v>
      </c>
      <c r="T31" s="386">
        <f t="shared" si="3"/>
        <v>9.5238095238095247E-3</v>
      </c>
    </row>
    <row r="32" spans="1:20" s="381" customFormat="1">
      <c r="A32" s="367" t="s">
        <v>61</v>
      </c>
      <c r="B32" s="368">
        <v>6</v>
      </c>
      <c r="C32" s="385">
        <v>1.5544041450777202E-2</v>
      </c>
      <c r="D32" s="385">
        <v>2.7272727272727271E-2</v>
      </c>
      <c r="E32" s="386">
        <f t="shared" si="0"/>
        <v>2.247191011235955E-2</v>
      </c>
      <c r="F32" s="367" t="s">
        <v>59</v>
      </c>
      <c r="G32" s="368">
        <v>18</v>
      </c>
      <c r="H32" s="385">
        <v>1.2396694214876033E-2</v>
      </c>
      <c r="I32" s="385">
        <v>2.3376623376623374E-2</v>
      </c>
      <c r="J32" s="386">
        <f t="shared" si="1"/>
        <v>2.2988505747126436E-2</v>
      </c>
      <c r="K32" s="367" t="s">
        <v>100</v>
      </c>
      <c r="L32" s="368">
        <v>1</v>
      </c>
      <c r="M32" s="385">
        <v>3.3333333333333333E-2</v>
      </c>
      <c r="N32" s="385">
        <v>0.05</v>
      </c>
      <c r="O32" s="386">
        <f t="shared" si="2"/>
        <v>0.05</v>
      </c>
      <c r="P32" s="367" t="s">
        <v>60</v>
      </c>
      <c r="Q32" s="368">
        <v>1</v>
      </c>
      <c r="R32" s="385">
        <v>6.1349693251533744E-3</v>
      </c>
      <c r="S32" s="385">
        <v>1.0416666666666668E-2</v>
      </c>
      <c r="T32" s="386">
        <f t="shared" si="3"/>
        <v>9.5238095238095247E-3</v>
      </c>
    </row>
    <row r="33" spans="1:20" s="381" customFormat="1">
      <c r="A33" s="388" t="s">
        <v>79</v>
      </c>
      <c r="B33" s="368">
        <v>5</v>
      </c>
      <c r="C33" s="385">
        <v>1.2953367875647668E-2</v>
      </c>
      <c r="D33" s="385">
        <v>2.2727272727272728E-2</v>
      </c>
      <c r="E33" s="386">
        <f t="shared" si="0"/>
        <v>1.8726591760299626E-2</v>
      </c>
      <c r="F33" s="388" t="s">
        <v>72</v>
      </c>
      <c r="G33" s="368">
        <v>18</v>
      </c>
      <c r="H33" s="385">
        <v>1.2396694214876033E-2</v>
      </c>
      <c r="I33" s="385">
        <v>2.3376623376623374E-2</v>
      </c>
      <c r="J33" s="386">
        <f t="shared" si="1"/>
        <v>2.2988505747126436E-2</v>
      </c>
      <c r="K33" s="379" t="s">
        <v>10</v>
      </c>
      <c r="L33" s="368">
        <v>30</v>
      </c>
      <c r="M33" s="385">
        <v>1</v>
      </c>
      <c r="N33" s="385">
        <v>1.5</v>
      </c>
      <c r="O33" s="386">
        <f t="shared" si="2"/>
        <v>1.5</v>
      </c>
      <c r="P33" s="367" t="s">
        <v>71</v>
      </c>
      <c r="Q33" s="368">
        <v>1</v>
      </c>
      <c r="R33" s="385">
        <v>6.1349693251533744E-3</v>
      </c>
      <c r="S33" s="385">
        <v>1.0416666666666668E-2</v>
      </c>
      <c r="T33" s="386">
        <f t="shared" si="3"/>
        <v>9.5238095238095247E-3</v>
      </c>
    </row>
    <row r="34" spans="1:20" s="381" customFormat="1">
      <c r="A34" s="388" t="s">
        <v>82</v>
      </c>
      <c r="B34" s="368">
        <v>5</v>
      </c>
      <c r="C34" s="385">
        <v>1.2953367875647668E-2</v>
      </c>
      <c r="D34" s="385">
        <v>2.2727272727272728E-2</v>
      </c>
      <c r="E34" s="386">
        <f t="shared" si="0"/>
        <v>1.8726591760299626E-2</v>
      </c>
      <c r="F34" s="388" t="s">
        <v>79</v>
      </c>
      <c r="G34" s="368">
        <v>13</v>
      </c>
      <c r="H34" s="385">
        <v>8.9531680440771352E-3</v>
      </c>
      <c r="I34" s="385">
        <v>1.6883116883116882E-2</v>
      </c>
      <c r="J34" s="386">
        <f t="shared" si="1"/>
        <v>1.6602809706257982E-2</v>
      </c>
      <c r="P34" s="388" t="s">
        <v>72</v>
      </c>
      <c r="Q34" s="368">
        <v>1</v>
      </c>
      <c r="R34" s="385">
        <v>6.1349693251533744E-3</v>
      </c>
      <c r="S34" s="385">
        <v>1.0416666666666668E-2</v>
      </c>
      <c r="T34" s="386">
        <f t="shared" si="3"/>
        <v>9.5238095238095247E-3</v>
      </c>
    </row>
    <row r="35" spans="1:20" s="381" customFormat="1">
      <c r="A35" s="367" t="s">
        <v>66</v>
      </c>
      <c r="B35" s="368">
        <v>4</v>
      </c>
      <c r="C35" s="385">
        <v>1.0362694300518133E-2</v>
      </c>
      <c r="D35" s="385">
        <v>1.8181818181818181E-2</v>
      </c>
      <c r="E35" s="386">
        <f t="shared" si="0"/>
        <v>1.4981273408239701E-2</v>
      </c>
      <c r="F35" s="388" t="s">
        <v>80</v>
      </c>
      <c r="G35" s="368">
        <v>13</v>
      </c>
      <c r="H35" s="385">
        <v>8.9531680440771352E-3</v>
      </c>
      <c r="I35" s="385">
        <v>1.6883116883116882E-2</v>
      </c>
      <c r="J35" s="386">
        <f t="shared" si="1"/>
        <v>1.6602809706257982E-2</v>
      </c>
      <c r="P35" s="388" t="s">
        <v>73</v>
      </c>
      <c r="Q35" s="368">
        <v>1</v>
      </c>
      <c r="R35" s="385">
        <v>6.1349693251533744E-3</v>
      </c>
      <c r="S35" s="385">
        <v>1.0416666666666668E-2</v>
      </c>
      <c r="T35" s="386">
        <f t="shared" si="3"/>
        <v>9.5238095238095247E-3</v>
      </c>
    </row>
    <row r="36" spans="1:20" s="381" customFormat="1">
      <c r="A36" s="388" t="s">
        <v>68</v>
      </c>
      <c r="B36" s="368">
        <v>4</v>
      </c>
      <c r="C36" s="385">
        <v>1.0362694300518133E-2</v>
      </c>
      <c r="D36" s="385">
        <v>1.8181818181818181E-2</v>
      </c>
      <c r="E36" s="386">
        <f t="shared" si="0"/>
        <v>1.4981273408239701E-2</v>
      </c>
      <c r="F36" s="388" t="s">
        <v>104</v>
      </c>
      <c r="G36" s="368">
        <v>12</v>
      </c>
      <c r="H36" s="385">
        <v>8.2644628099173556E-3</v>
      </c>
      <c r="I36" s="385">
        <v>1.5584415584415584E-2</v>
      </c>
      <c r="J36" s="386">
        <f t="shared" si="1"/>
        <v>1.532567049808429E-2</v>
      </c>
      <c r="P36" s="388" t="s">
        <v>76</v>
      </c>
      <c r="Q36" s="368">
        <v>1</v>
      </c>
      <c r="R36" s="385">
        <v>6.1349693251533744E-3</v>
      </c>
      <c r="S36" s="385">
        <v>1.0416666666666668E-2</v>
      </c>
      <c r="T36" s="386">
        <f t="shared" si="3"/>
        <v>9.5238095238095247E-3</v>
      </c>
    </row>
    <row r="37" spans="1:20" s="381" customFormat="1">
      <c r="A37" s="388" t="s">
        <v>81</v>
      </c>
      <c r="B37" s="368">
        <v>4</v>
      </c>
      <c r="C37" s="385">
        <v>1.0362694300518133E-2</v>
      </c>
      <c r="D37" s="385">
        <v>1.8181818181818181E-2</v>
      </c>
      <c r="E37" s="386">
        <f t="shared" si="0"/>
        <v>1.4981273408239701E-2</v>
      </c>
      <c r="F37" s="388" t="s">
        <v>88</v>
      </c>
      <c r="G37" s="368">
        <v>10</v>
      </c>
      <c r="H37" s="385">
        <v>6.8870523415977955E-3</v>
      </c>
      <c r="I37" s="385">
        <v>1.2987012987012986E-2</v>
      </c>
      <c r="J37" s="386">
        <f t="shared" si="1"/>
        <v>1.277139208173691E-2</v>
      </c>
      <c r="P37" s="388" t="s">
        <v>78</v>
      </c>
      <c r="Q37" s="368">
        <v>1</v>
      </c>
      <c r="R37" s="385">
        <v>6.1349693251533744E-3</v>
      </c>
      <c r="S37" s="385">
        <v>1.0416666666666668E-2</v>
      </c>
      <c r="T37" s="386">
        <f t="shared" si="3"/>
        <v>9.5238095238095247E-3</v>
      </c>
    </row>
    <row r="38" spans="1:20" s="381" customFormat="1">
      <c r="A38" s="388" t="s">
        <v>86</v>
      </c>
      <c r="B38" s="368">
        <v>4</v>
      </c>
      <c r="C38" s="385">
        <v>1.0362694300518133E-2</v>
      </c>
      <c r="D38" s="385">
        <v>1.8181818181818181E-2</v>
      </c>
      <c r="E38" s="386">
        <f t="shared" si="0"/>
        <v>1.4981273408239701E-2</v>
      </c>
      <c r="F38" s="388" t="s">
        <v>82</v>
      </c>
      <c r="G38" s="368">
        <v>9</v>
      </c>
      <c r="H38" s="385">
        <v>6.1983471074380167E-3</v>
      </c>
      <c r="I38" s="385">
        <v>1.1688311688311687E-2</v>
      </c>
      <c r="J38" s="386">
        <f t="shared" si="1"/>
        <v>1.1494252873563218E-2</v>
      </c>
      <c r="P38" s="388" t="s">
        <v>89</v>
      </c>
      <c r="Q38" s="368">
        <v>1</v>
      </c>
      <c r="R38" s="385">
        <v>6.1349693251533744E-3</v>
      </c>
      <c r="S38" s="385">
        <v>1.0416666666666668E-2</v>
      </c>
      <c r="T38" s="386">
        <f t="shared" si="3"/>
        <v>9.5238095238095247E-3</v>
      </c>
    </row>
    <row r="39" spans="1:20" s="381" customFormat="1">
      <c r="A39" s="388" t="s">
        <v>84</v>
      </c>
      <c r="B39" s="368">
        <v>3</v>
      </c>
      <c r="C39" s="385">
        <v>7.7720207253886009E-3</v>
      </c>
      <c r="D39" s="385">
        <v>1.3636363636363636E-2</v>
      </c>
      <c r="E39" s="386">
        <f t="shared" si="0"/>
        <v>1.1235955056179775E-2</v>
      </c>
      <c r="F39" s="388" t="s">
        <v>89</v>
      </c>
      <c r="G39" s="368">
        <v>9</v>
      </c>
      <c r="H39" s="385">
        <v>6.1983471074380167E-3</v>
      </c>
      <c r="I39" s="385">
        <v>1.1688311688311687E-2</v>
      </c>
      <c r="J39" s="386">
        <f t="shared" si="1"/>
        <v>1.1494252873563218E-2</v>
      </c>
      <c r="P39" s="388" t="s">
        <v>90</v>
      </c>
      <c r="Q39" s="368">
        <v>1</v>
      </c>
      <c r="R39" s="385">
        <v>6.1349693251533744E-3</v>
      </c>
      <c r="S39" s="385">
        <v>1.0416666666666668E-2</v>
      </c>
      <c r="T39" s="386">
        <f t="shared" si="3"/>
        <v>9.5238095238095247E-3</v>
      </c>
    </row>
    <row r="40" spans="1:20" s="381" customFormat="1">
      <c r="A40" s="367" t="s">
        <v>58</v>
      </c>
      <c r="B40" s="368">
        <v>2</v>
      </c>
      <c r="C40" s="385">
        <v>5.1813471502590667E-3</v>
      </c>
      <c r="D40" s="385">
        <v>9.0909090909090905E-3</v>
      </c>
      <c r="E40" s="386">
        <f t="shared" si="0"/>
        <v>7.4906367041198503E-3</v>
      </c>
      <c r="F40" s="367" t="s">
        <v>100</v>
      </c>
      <c r="G40" s="368">
        <v>8</v>
      </c>
      <c r="H40" s="385">
        <v>5.5096418732782371E-3</v>
      </c>
      <c r="I40" s="385">
        <v>1.0389610389610388E-2</v>
      </c>
      <c r="J40" s="386">
        <f t="shared" si="1"/>
        <v>1.0217113665389528E-2</v>
      </c>
      <c r="P40" s="388" t="s">
        <v>103</v>
      </c>
      <c r="Q40" s="368">
        <v>1</v>
      </c>
      <c r="R40" s="385">
        <v>6.1349693251533744E-3</v>
      </c>
      <c r="S40" s="385">
        <v>1.0416666666666668E-2</v>
      </c>
      <c r="T40" s="386">
        <f t="shared" si="3"/>
        <v>9.5238095238095247E-3</v>
      </c>
    </row>
    <row r="41" spans="1:20" s="381" customFormat="1">
      <c r="A41" s="367" t="s">
        <v>59</v>
      </c>
      <c r="B41" s="368">
        <v>2</v>
      </c>
      <c r="C41" s="385">
        <v>5.1813471502590667E-3</v>
      </c>
      <c r="D41" s="385">
        <v>9.0909090909090905E-3</v>
      </c>
      <c r="E41" s="386">
        <f t="shared" si="0"/>
        <v>7.4906367041198503E-3</v>
      </c>
      <c r="F41" s="388" t="s">
        <v>86</v>
      </c>
      <c r="G41" s="368">
        <v>7</v>
      </c>
      <c r="H41" s="385">
        <v>4.8209366391184574E-3</v>
      </c>
      <c r="I41" s="385">
        <v>9.0909090909090905E-3</v>
      </c>
      <c r="J41" s="386">
        <f t="shared" si="1"/>
        <v>8.9399744572158362E-3</v>
      </c>
      <c r="P41" s="388" t="s">
        <v>104</v>
      </c>
      <c r="Q41" s="368">
        <v>1</v>
      </c>
      <c r="R41" s="385">
        <v>6.1349693251533744E-3</v>
      </c>
      <c r="S41" s="385">
        <v>1.0416666666666668E-2</v>
      </c>
      <c r="T41" s="386">
        <f t="shared" si="3"/>
        <v>9.5238095238095247E-3</v>
      </c>
    </row>
    <row r="42" spans="1:20" s="381" customFormat="1">
      <c r="A42" s="367" t="s">
        <v>71</v>
      </c>
      <c r="B42" s="368">
        <v>2</v>
      </c>
      <c r="C42" s="385">
        <v>5.1813471502590667E-3</v>
      </c>
      <c r="D42" s="385">
        <v>9.0909090909090905E-3</v>
      </c>
      <c r="E42" s="386">
        <f t="shared" si="0"/>
        <v>7.4906367041198503E-3</v>
      </c>
      <c r="F42" s="388" t="s">
        <v>103</v>
      </c>
      <c r="G42" s="368">
        <v>6</v>
      </c>
      <c r="H42" s="385">
        <v>4.1322314049586778E-3</v>
      </c>
      <c r="I42" s="385">
        <v>7.7922077922077922E-3</v>
      </c>
      <c r="J42" s="386">
        <f t="shared" si="1"/>
        <v>7.6628352490421452E-3</v>
      </c>
      <c r="P42" s="379" t="s">
        <v>10</v>
      </c>
      <c r="Q42" s="368">
        <v>163</v>
      </c>
      <c r="R42" s="385">
        <v>1</v>
      </c>
      <c r="S42" s="385">
        <v>1.6979166666666665</v>
      </c>
      <c r="T42" s="386">
        <f t="shared" si="3"/>
        <v>1.5523809523809524</v>
      </c>
    </row>
    <row r="43" spans="1:20" s="381" customFormat="1">
      <c r="A43" s="388" t="s">
        <v>78</v>
      </c>
      <c r="B43" s="368">
        <v>2</v>
      </c>
      <c r="C43" s="385">
        <v>5.1813471502590667E-3</v>
      </c>
      <c r="D43" s="385">
        <v>9.0909090909090905E-3</v>
      </c>
      <c r="E43" s="386">
        <f t="shared" si="0"/>
        <v>7.4906367041198503E-3</v>
      </c>
      <c r="F43" s="388" t="s">
        <v>77</v>
      </c>
      <c r="G43" s="368">
        <v>4</v>
      </c>
      <c r="H43" s="385">
        <v>2.7548209366391185E-3</v>
      </c>
      <c r="I43" s="385">
        <v>5.1948051948051939E-3</v>
      </c>
      <c r="J43" s="386">
        <f t="shared" si="1"/>
        <v>5.108556832694764E-3</v>
      </c>
    </row>
    <row r="44" spans="1:20" s="381" customFormat="1">
      <c r="A44" s="388" t="s">
        <v>83</v>
      </c>
      <c r="B44" s="368">
        <v>2</v>
      </c>
      <c r="C44" s="385">
        <v>5.1813471502590667E-3</v>
      </c>
      <c r="D44" s="385">
        <v>9.0909090909090905E-3</v>
      </c>
      <c r="E44" s="386">
        <f t="shared" si="0"/>
        <v>7.4906367041198503E-3</v>
      </c>
      <c r="F44" s="367" t="s">
        <v>58</v>
      </c>
      <c r="G44" s="368">
        <v>3</v>
      </c>
      <c r="H44" s="385">
        <v>2.0661157024793389E-3</v>
      </c>
      <c r="I44" s="385">
        <v>3.8961038961038961E-3</v>
      </c>
      <c r="J44" s="386">
        <f t="shared" si="1"/>
        <v>3.8314176245210726E-3</v>
      </c>
    </row>
    <row r="45" spans="1:20" s="381" customFormat="1">
      <c r="A45" s="388" t="s">
        <v>85</v>
      </c>
      <c r="B45" s="368">
        <v>2</v>
      </c>
      <c r="C45" s="385">
        <v>5.1813471502590667E-3</v>
      </c>
      <c r="D45" s="385">
        <v>9.0909090909090905E-3</v>
      </c>
      <c r="E45" s="386">
        <f t="shared" si="0"/>
        <v>7.4906367041198503E-3</v>
      </c>
      <c r="F45" s="367" t="s">
        <v>71</v>
      </c>
      <c r="G45" s="368">
        <v>3</v>
      </c>
      <c r="H45" s="385">
        <v>2.0661157024793389E-3</v>
      </c>
      <c r="I45" s="385">
        <v>3.8961038961038961E-3</v>
      </c>
      <c r="J45" s="386">
        <f t="shared" si="1"/>
        <v>3.8314176245210726E-3</v>
      </c>
    </row>
    <row r="46" spans="1:20" s="381" customFormat="1">
      <c r="A46" s="388" t="s">
        <v>88</v>
      </c>
      <c r="B46" s="368">
        <v>2</v>
      </c>
      <c r="C46" s="385">
        <v>5.1813471502590667E-3</v>
      </c>
      <c r="D46" s="385">
        <v>9.0909090909090905E-3</v>
      </c>
      <c r="E46" s="386">
        <f t="shared" si="0"/>
        <v>7.4906367041198503E-3</v>
      </c>
      <c r="F46" s="388" t="s">
        <v>85</v>
      </c>
      <c r="G46" s="368">
        <v>3</v>
      </c>
      <c r="H46" s="385">
        <v>2.0661157024793389E-3</v>
      </c>
      <c r="I46" s="385">
        <v>3.8961038961038961E-3</v>
      </c>
      <c r="J46" s="386">
        <f t="shared" si="1"/>
        <v>3.8314176245210726E-3</v>
      </c>
    </row>
    <row r="47" spans="1:20" s="381" customFormat="1">
      <c r="A47" s="367" t="s">
        <v>56</v>
      </c>
      <c r="B47" s="368">
        <v>1</v>
      </c>
      <c r="C47" s="385">
        <v>2.5906735751295333E-3</v>
      </c>
      <c r="D47" s="385">
        <v>4.5454545454545452E-3</v>
      </c>
      <c r="E47" s="386">
        <f t="shared" si="0"/>
        <v>3.7453183520599251E-3</v>
      </c>
      <c r="F47" s="388" t="s">
        <v>91</v>
      </c>
      <c r="G47" s="368">
        <v>3</v>
      </c>
      <c r="H47" s="385">
        <v>2.0661157024793389E-3</v>
      </c>
      <c r="I47" s="385">
        <v>3.8961038961038961E-3</v>
      </c>
      <c r="J47" s="386">
        <f t="shared" si="1"/>
        <v>3.8314176245210726E-3</v>
      </c>
    </row>
    <row r="48" spans="1:20" s="381" customFormat="1">
      <c r="A48" s="367" t="s">
        <v>69</v>
      </c>
      <c r="B48" s="368">
        <v>1</v>
      </c>
      <c r="C48" s="385">
        <v>2.5906735751295333E-3</v>
      </c>
      <c r="D48" s="385">
        <v>4.5454545454545452E-3</v>
      </c>
      <c r="E48" s="386">
        <f t="shared" si="0"/>
        <v>3.7453183520599251E-3</v>
      </c>
      <c r="F48" s="388" t="s">
        <v>94</v>
      </c>
      <c r="G48" s="368">
        <v>3</v>
      </c>
      <c r="H48" s="385">
        <v>2.0661157024793389E-3</v>
      </c>
      <c r="I48" s="385">
        <v>3.8961038961038961E-3</v>
      </c>
      <c r="J48" s="386">
        <f t="shared" si="1"/>
        <v>3.8314176245210726E-3</v>
      </c>
    </row>
    <row r="49" spans="1:10" s="381" customFormat="1">
      <c r="A49" s="388" t="s">
        <v>74</v>
      </c>
      <c r="B49" s="368">
        <v>1</v>
      </c>
      <c r="C49" s="385">
        <v>2.5906735751295333E-3</v>
      </c>
      <c r="D49" s="385">
        <v>4.5454545454545452E-3</v>
      </c>
      <c r="E49" s="386">
        <f t="shared" si="0"/>
        <v>3.7453183520599251E-3</v>
      </c>
      <c r="F49" s="388" t="s">
        <v>95</v>
      </c>
      <c r="G49" s="368">
        <v>3</v>
      </c>
      <c r="H49" s="385">
        <v>2.0661157024793389E-3</v>
      </c>
      <c r="I49" s="385">
        <v>3.8961038961038961E-3</v>
      </c>
      <c r="J49" s="386">
        <f t="shared" si="1"/>
        <v>3.8314176245210726E-3</v>
      </c>
    </row>
    <row r="50" spans="1:10" s="381" customFormat="1">
      <c r="A50" s="388" t="s">
        <v>87</v>
      </c>
      <c r="B50" s="368">
        <v>1</v>
      </c>
      <c r="C50" s="385">
        <v>2.5906735751295333E-3</v>
      </c>
      <c r="D50" s="385">
        <v>4.5454545454545452E-3</v>
      </c>
      <c r="E50" s="386">
        <f t="shared" si="0"/>
        <v>3.7453183520599251E-3</v>
      </c>
      <c r="F50" s="367" t="s">
        <v>56</v>
      </c>
      <c r="G50" s="368">
        <v>2</v>
      </c>
      <c r="H50" s="385">
        <v>1.3774104683195593E-3</v>
      </c>
      <c r="I50" s="385">
        <v>2.597402597402597E-3</v>
      </c>
      <c r="J50" s="386">
        <f t="shared" si="1"/>
        <v>2.554278416347382E-3</v>
      </c>
    </row>
    <row r="51" spans="1:10" s="381" customFormat="1">
      <c r="A51" s="388" t="s">
        <v>89</v>
      </c>
      <c r="B51" s="368">
        <v>1</v>
      </c>
      <c r="C51" s="385">
        <v>2.5906735751295333E-3</v>
      </c>
      <c r="D51" s="385">
        <v>4.5454545454545452E-3</v>
      </c>
      <c r="E51" s="386">
        <f t="shared" si="0"/>
        <v>3.7453183520599251E-3</v>
      </c>
      <c r="F51" s="367" t="s">
        <v>66</v>
      </c>
      <c r="G51" s="368">
        <v>2</v>
      </c>
      <c r="H51" s="385">
        <v>1.3774104683195593E-3</v>
      </c>
      <c r="I51" s="385">
        <v>2.597402597402597E-3</v>
      </c>
      <c r="J51" s="386">
        <f t="shared" si="1"/>
        <v>2.554278416347382E-3</v>
      </c>
    </row>
    <row r="52" spans="1:10" s="381" customFormat="1">
      <c r="A52" s="388" t="s">
        <v>90</v>
      </c>
      <c r="B52" s="368">
        <v>1</v>
      </c>
      <c r="C52" s="385">
        <v>2.5906735751295333E-3</v>
      </c>
      <c r="D52" s="385">
        <v>4.5454545454545452E-3</v>
      </c>
      <c r="E52" s="386">
        <f t="shared" si="0"/>
        <v>3.7453183520599251E-3</v>
      </c>
      <c r="F52" s="388" t="s">
        <v>84</v>
      </c>
      <c r="G52" s="368">
        <v>2</v>
      </c>
      <c r="H52" s="385">
        <v>1.3774104683195593E-3</v>
      </c>
      <c r="I52" s="385">
        <v>2.597402597402597E-3</v>
      </c>
      <c r="J52" s="386">
        <f t="shared" si="1"/>
        <v>2.554278416347382E-3</v>
      </c>
    </row>
    <row r="53" spans="1:10" s="381" customFormat="1">
      <c r="A53" s="388" t="s">
        <v>91</v>
      </c>
      <c r="B53" s="368">
        <v>1</v>
      </c>
      <c r="C53" s="385">
        <v>2.5906735751295333E-3</v>
      </c>
      <c r="D53" s="385">
        <v>4.5454545454545452E-3</v>
      </c>
      <c r="E53" s="386">
        <f t="shared" si="0"/>
        <v>3.7453183520599251E-3</v>
      </c>
      <c r="F53" s="367" t="s">
        <v>99</v>
      </c>
      <c r="G53" s="368">
        <v>2</v>
      </c>
      <c r="H53" s="385">
        <v>1.3774104683195593E-3</v>
      </c>
      <c r="I53" s="385">
        <v>2.597402597402597E-3</v>
      </c>
      <c r="J53" s="386">
        <f t="shared" si="1"/>
        <v>2.554278416347382E-3</v>
      </c>
    </row>
    <row r="54" spans="1:10" s="381" customFormat="1">
      <c r="A54" s="388" t="s">
        <v>92</v>
      </c>
      <c r="B54" s="368">
        <v>1</v>
      </c>
      <c r="C54" s="385">
        <v>2.5906735751295333E-3</v>
      </c>
      <c r="D54" s="385">
        <v>4.5454545454545452E-3</v>
      </c>
      <c r="E54" s="386">
        <f t="shared" si="0"/>
        <v>3.7453183520599251E-3</v>
      </c>
      <c r="F54" s="367" t="s">
        <v>102</v>
      </c>
      <c r="G54" s="368">
        <v>2</v>
      </c>
      <c r="H54" s="385">
        <v>1.3774104683195593E-3</v>
      </c>
      <c r="I54" s="385">
        <v>2.597402597402597E-3</v>
      </c>
      <c r="J54" s="386">
        <f t="shared" si="1"/>
        <v>2.554278416347382E-3</v>
      </c>
    </row>
    <row r="55" spans="1:10" s="381" customFormat="1">
      <c r="A55" s="388" t="s">
        <v>93</v>
      </c>
      <c r="B55" s="368">
        <v>1</v>
      </c>
      <c r="C55" s="385">
        <v>2.5906735751295333E-3</v>
      </c>
      <c r="D55" s="385">
        <v>4.5454545454545452E-3</v>
      </c>
      <c r="E55" s="386">
        <f t="shared" si="0"/>
        <v>3.7453183520599251E-3</v>
      </c>
      <c r="F55" s="388" t="s">
        <v>92</v>
      </c>
      <c r="G55" s="368">
        <v>1</v>
      </c>
      <c r="H55" s="385">
        <v>6.8870523415977963E-4</v>
      </c>
      <c r="I55" s="385">
        <v>1.2987012987012985E-3</v>
      </c>
      <c r="J55" s="386">
        <f t="shared" si="1"/>
        <v>1.277139208173691E-3</v>
      </c>
    </row>
    <row r="56" spans="1:10" s="381" customFormat="1">
      <c r="A56" s="388" t="s">
        <v>94</v>
      </c>
      <c r="B56" s="368">
        <v>1</v>
      </c>
      <c r="C56" s="385">
        <v>2.5906735751295333E-3</v>
      </c>
      <c r="D56" s="385">
        <v>4.5454545454545452E-3</v>
      </c>
      <c r="E56" s="386">
        <f t="shared" si="0"/>
        <v>3.7453183520599251E-3</v>
      </c>
      <c r="F56" s="367" t="s">
        <v>101</v>
      </c>
      <c r="G56" s="368">
        <v>1</v>
      </c>
      <c r="H56" s="385">
        <v>6.8870523415977963E-4</v>
      </c>
      <c r="I56" s="385">
        <v>1.2987012987012985E-3</v>
      </c>
      <c r="J56" s="386">
        <f t="shared" si="1"/>
        <v>1.277139208173691E-3</v>
      </c>
    </row>
    <row r="57" spans="1:10" s="381" customFormat="1">
      <c r="A57" s="388" t="s">
        <v>95</v>
      </c>
      <c r="B57" s="368">
        <v>1</v>
      </c>
      <c r="C57" s="385">
        <v>2.5906735751295333E-3</v>
      </c>
      <c r="D57" s="385">
        <v>4.5454545454545452E-3</v>
      </c>
      <c r="E57" s="386">
        <f t="shared" si="0"/>
        <v>3.7453183520599251E-3</v>
      </c>
      <c r="F57" s="379" t="s">
        <v>10</v>
      </c>
      <c r="G57" s="368">
        <v>1452</v>
      </c>
      <c r="H57" s="385">
        <v>1</v>
      </c>
      <c r="I57" s="385">
        <v>1.8857142857142859</v>
      </c>
      <c r="J57" s="386">
        <f t="shared" si="1"/>
        <v>1.8544061302681993</v>
      </c>
    </row>
    <row r="58" spans="1:10" s="381" customFormat="1">
      <c r="A58" s="388" t="s">
        <v>96</v>
      </c>
      <c r="B58" s="368">
        <v>1</v>
      </c>
      <c r="C58" s="385">
        <v>2.5906735751295333E-3</v>
      </c>
      <c r="D58" s="385">
        <v>4.5454545454545452E-3</v>
      </c>
      <c r="E58" s="386">
        <f t="shared" si="0"/>
        <v>3.7453183520599251E-3</v>
      </c>
    </row>
    <row r="59" spans="1:10" s="381" customFormat="1">
      <c r="A59" s="379" t="s">
        <v>10</v>
      </c>
      <c r="B59" s="368">
        <v>386</v>
      </c>
      <c r="C59" s="385">
        <v>1</v>
      </c>
      <c r="D59" s="385">
        <v>1.7545454545454546</v>
      </c>
      <c r="E59" s="386">
        <f t="shared" si="0"/>
        <v>1.4456928838951311</v>
      </c>
    </row>
    <row r="60" spans="1:10" s="381" customFormat="1"/>
    <row r="61" spans="1:10" s="381" customFormat="1"/>
    <row r="72" spans="7:7" ht="12.75">
      <c r="G72" s="377"/>
    </row>
    <row r="73" spans="7:7" ht="12.75">
      <c r="G73" s="377"/>
    </row>
    <row r="74" spans="7:7" ht="12.75">
      <c r="G74" s="377"/>
    </row>
    <row r="75" spans="7:7" ht="12.75">
      <c r="G75" s="377"/>
    </row>
    <row r="76" spans="7:7" ht="12.75">
      <c r="G76" s="377"/>
    </row>
    <row r="77" spans="7:7" ht="12.75">
      <c r="G77" s="377"/>
    </row>
    <row r="78" spans="7:7" ht="12.75">
      <c r="G78" s="377"/>
    </row>
    <row r="79" spans="7:7" ht="12.75">
      <c r="G79" s="377"/>
    </row>
    <row r="80" spans="7:7" ht="12.75">
      <c r="G80" s="377"/>
    </row>
    <row r="81" spans="7:7" ht="12.75">
      <c r="G81" s="377"/>
    </row>
    <row r="82" spans="7:7" ht="12.75">
      <c r="G82" s="377"/>
    </row>
    <row r="83" spans="7:7" ht="12.75">
      <c r="G83" s="377"/>
    </row>
    <row r="84" spans="7:7" ht="12.75">
      <c r="G84" s="377"/>
    </row>
    <row r="85" spans="7:7" ht="12.75">
      <c r="G85" s="377"/>
    </row>
    <row r="86" spans="7:7" ht="12.75">
      <c r="G86" s="377"/>
    </row>
    <row r="87" spans="7:7" ht="12.75">
      <c r="G87" s="377"/>
    </row>
    <row r="88" spans="7:7" ht="12.75">
      <c r="G88" s="377"/>
    </row>
    <row r="89" spans="7:7" ht="12.75">
      <c r="G89" s="377"/>
    </row>
    <row r="90" spans="7:7" ht="12.75">
      <c r="G90" s="377"/>
    </row>
    <row r="91" spans="7:7" ht="12.75">
      <c r="G91" s="377"/>
    </row>
    <row r="92" spans="7:7" ht="12.75">
      <c r="G92" s="377"/>
    </row>
    <row r="93" spans="7:7" ht="12.75">
      <c r="G93" s="377"/>
    </row>
    <row r="94" spans="7:7" ht="12.75">
      <c r="G94" s="377"/>
    </row>
    <row r="95" spans="7:7" ht="12.75">
      <c r="G95" s="377"/>
    </row>
    <row r="96" spans="7:7" ht="12.75">
      <c r="G96" s="377"/>
    </row>
    <row r="97" spans="7:7" ht="12.75">
      <c r="G97" s="377"/>
    </row>
    <row r="98" spans="7:7" ht="12.75">
      <c r="G98" s="377"/>
    </row>
    <row r="99" spans="7:7" ht="12.75">
      <c r="G99" s="377"/>
    </row>
    <row r="100" spans="7:7" ht="12.75">
      <c r="G100" s="377"/>
    </row>
    <row r="101" spans="7:7" ht="12.75">
      <c r="G101" s="377"/>
    </row>
    <row r="102" spans="7:7" ht="12.75">
      <c r="G102" s="377"/>
    </row>
    <row r="103" spans="7:7" ht="12.75">
      <c r="G103" s="377"/>
    </row>
    <row r="104" spans="7:7" ht="12.75">
      <c r="G104" s="377"/>
    </row>
    <row r="105" spans="7:7" ht="12.75">
      <c r="G105" s="377"/>
    </row>
    <row r="106" spans="7:7" ht="12.75">
      <c r="G106" s="377"/>
    </row>
    <row r="107" spans="7:7" ht="12.75">
      <c r="G107" s="377"/>
    </row>
    <row r="108" spans="7:7" ht="12.75">
      <c r="G108" s="377"/>
    </row>
    <row r="109" spans="7:7" ht="12.75">
      <c r="G109" s="377"/>
    </row>
    <row r="110" spans="7:7" ht="12.75">
      <c r="G110" s="377"/>
    </row>
    <row r="111" spans="7:7" ht="12.75">
      <c r="G111" s="377"/>
    </row>
    <row r="112" spans="7:7" ht="12.75">
      <c r="G112" s="377"/>
    </row>
    <row r="113" spans="7:7" ht="12.75">
      <c r="G113" s="377"/>
    </row>
    <row r="114" spans="7:7" ht="12.75">
      <c r="G114" s="377"/>
    </row>
    <row r="115" spans="7:7" ht="12.75">
      <c r="G115" s="377"/>
    </row>
    <row r="116" spans="7:7" ht="12.75">
      <c r="G116" s="377"/>
    </row>
    <row r="117" spans="7:7" ht="12.75">
      <c r="G117" s="377"/>
    </row>
    <row r="118" spans="7:7" ht="12.75">
      <c r="G118" s="377"/>
    </row>
    <row r="119" spans="7:7" ht="12.75">
      <c r="G119" s="377"/>
    </row>
    <row r="120" spans="7:7" ht="12.75">
      <c r="G120" s="377"/>
    </row>
    <row r="121" spans="7:7" ht="12.75">
      <c r="G121" s="377"/>
    </row>
    <row r="122" spans="7:7" ht="12.75">
      <c r="G122" s="377"/>
    </row>
    <row r="123" spans="7:7" ht="12.75">
      <c r="G123" s="377"/>
    </row>
    <row r="124" spans="7:7" ht="12.75">
      <c r="G124" s="377"/>
    </row>
    <row r="125" spans="7:7" ht="12.75">
      <c r="G125" s="377"/>
    </row>
    <row r="126" spans="7:7" ht="12.75">
      <c r="G126" s="377"/>
    </row>
    <row r="127" spans="7:7" ht="12.75">
      <c r="G127" s="377"/>
    </row>
    <row r="128" spans="7:7" ht="12.75">
      <c r="G128" s="377"/>
    </row>
    <row r="129" spans="7:7" ht="12.75">
      <c r="G129" s="377"/>
    </row>
    <row r="130" spans="7:7" ht="12.75">
      <c r="G130" s="377"/>
    </row>
    <row r="131" spans="7:7" ht="12.75">
      <c r="G131" s="377"/>
    </row>
    <row r="132" spans="7:7" ht="12.75">
      <c r="G132" s="377"/>
    </row>
    <row r="133" spans="7:7" ht="12.75">
      <c r="G133" s="377"/>
    </row>
    <row r="134" spans="7:7" ht="12.75">
      <c r="G134" s="377"/>
    </row>
    <row r="135" spans="7:7" ht="12.75">
      <c r="G135" s="377"/>
    </row>
    <row r="136" spans="7:7" ht="12.75">
      <c r="G136" s="377"/>
    </row>
    <row r="137" spans="7:7" ht="12.75">
      <c r="G137" s="377"/>
    </row>
    <row r="138" spans="7:7" ht="12.75">
      <c r="G138" s="377"/>
    </row>
    <row r="139" spans="7:7" ht="12.75">
      <c r="G139" s="377"/>
    </row>
    <row r="140" spans="7:7" ht="12.75">
      <c r="G140" s="377"/>
    </row>
    <row r="141" spans="7:7" ht="12.75">
      <c r="G141" s="377"/>
    </row>
    <row r="142" spans="7:7" ht="12.75">
      <c r="G142" s="377"/>
    </row>
    <row r="143" spans="7:7" ht="12.75">
      <c r="G143" s="377"/>
    </row>
    <row r="144" spans="7:7" ht="12.75">
      <c r="G144" s="377"/>
    </row>
    <row r="145" spans="7:7" ht="12.75">
      <c r="G145" s="377"/>
    </row>
    <row r="146" spans="7:7" ht="12.75">
      <c r="G146" s="377"/>
    </row>
    <row r="147" spans="7:7" ht="12.75">
      <c r="G147" s="377"/>
    </row>
    <row r="148" spans="7:7" ht="12.75">
      <c r="G148" s="377"/>
    </row>
    <row r="149" spans="7:7" ht="12.75">
      <c r="G149" s="377"/>
    </row>
    <row r="150" spans="7:7" ht="12.75">
      <c r="G150" s="377"/>
    </row>
    <row r="151" spans="7:7" ht="12.75">
      <c r="G151" s="377"/>
    </row>
    <row r="152" spans="7:7" ht="12.75">
      <c r="G152" s="377"/>
    </row>
    <row r="153" spans="7:7" ht="12.75">
      <c r="G153" s="377"/>
    </row>
    <row r="154" spans="7:7" ht="12.75">
      <c r="G154" s="377"/>
    </row>
    <row r="155" spans="7:7" ht="12.75">
      <c r="G155" s="377"/>
    </row>
    <row r="156" spans="7:7" ht="12.75">
      <c r="G156" s="377"/>
    </row>
    <row r="157" spans="7:7" ht="12.75">
      <c r="G157" s="377"/>
    </row>
    <row r="158" spans="7:7" ht="12.75">
      <c r="G158" s="377"/>
    </row>
    <row r="159" spans="7:7" ht="12.75">
      <c r="G159" s="377"/>
    </row>
    <row r="160" spans="7:7" ht="12.75">
      <c r="G160" s="377"/>
    </row>
    <row r="161" spans="7:7" ht="12.75">
      <c r="G161" s="377"/>
    </row>
    <row r="162" spans="7:7" ht="12.75">
      <c r="G162" s="377"/>
    </row>
    <row r="163" spans="7:7" ht="12.75">
      <c r="G163" s="377"/>
    </row>
    <row r="164" spans="7:7" ht="12.75">
      <c r="G164" s="377"/>
    </row>
    <row r="165" spans="7:7" ht="12.75">
      <c r="G165" s="377"/>
    </row>
    <row r="166" spans="7:7" ht="12.75">
      <c r="G166" s="377"/>
    </row>
    <row r="167" spans="7:7" ht="12.75">
      <c r="G167" s="377"/>
    </row>
    <row r="168" spans="7:7" ht="12.75">
      <c r="G168" s="377"/>
    </row>
    <row r="169" spans="7:7" ht="12.75">
      <c r="G169" s="377"/>
    </row>
    <row r="170" spans="7:7" ht="12.75">
      <c r="G170" s="377"/>
    </row>
    <row r="171" spans="7:7" ht="12.75">
      <c r="G171" s="377"/>
    </row>
    <row r="172" spans="7:7" ht="12.75">
      <c r="G172" s="377"/>
    </row>
    <row r="173" spans="7:7" ht="12.75">
      <c r="G173" s="377"/>
    </row>
    <row r="174" spans="7:7" ht="12.75">
      <c r="G174" s="377"/>
    </row>
    <row r="175" spans="7:7" ht="12.75">
      <c r="G175" s="377"/>
    </row>
    <row r="176" spans="7:7" ht="12.75">
      <c r="G176" s="377"/>
    </row>
    <row r="177" spans="7:7" ht="12.75">
      <c r="G177" s="377"/>
    </row>
    <row r="178" spans="7:7" ht="12.75">
      <c r="G178" s="377"/>
    </row>
    <row r="179" spans="7:7" ht="12.75">
      <c r="G179" s="377"/>
    </row>
    <row r="180" spans="7:7" ht="12.75">
      <c r="G180" s="377"/>
    </row>
    <row r="181" spans="7:7" ht="12.75">
      <c r="G181" s="377"/>
    </row>
    <row r="182" spans="7:7" ht="12.75">
      <c r="G182" s="377"/>
    </row>
    <row r="183" spans="7:7" ht="12.75">
      <c r="G183" s="377"/>
    </row>
    <row r="184" spans="7:7" ht="12.75">
      <c r="G184" s="377"/>
    </row>
    <row r="185" spans="7:7" ht="12.75">
      <c r="G185" s="377"/>
    </row>
    <row r="186" spans="7:7" ht="12.75">
      <c r="G186" s="377"/>
    </row>
    <row r="187" spans="7:7" ht="12.75">
      <c r="G187" s="377"/>
    </row>
    <row r="188" spans="7:7" ht="12.75">
      <c r="G188" s="377"/>
    </row>
    <row r="189" spans="7:7" ht="12.75">
      <c r="G189" s="377"/>
    </row>
    <row r="190" spans="7:7" ht="12.75">
      <c r="G190" s="377"/>
    </row>
    <row r="191" spans="7:7" ht="12.75">
      <c r="G191" s="377"/>
    </row>
    <row r="192" spans="7:7" ht="12.75">
      <c r="G192" s="377"/>
    </row>
    <row r="193" spans="1:7" ht="12.75">
      <c r="G193" s="377"/>
    </row>
    <row r="194" spans="1:7" ht="12.75">
      <c r="G194" s="377"/>
    </row>
    <row r="195" spans="1:7" ht="12.75">
      <c r="G195" s="377"/>
    </row>
    <row r="196" spans="1:7" ht="12.75">
      <c r="G196" s="377"/>
    </row>
    <row r="197" spans="1:7" ht="12.75">
      <c r="G197" s="377"/>
    </row>
    <row r="198" spans="1:7" ht="12.75">
      <c r="G198" s="377"/>
    </row>
    <row r="199" spans="1:7" ht="12.75">
      <c r="G199" s="377"/>
    </row>
    <row r="200" spans="1:7" ht="12.75">
      <c r="G200" s="377"/>
    </row>
    <row r="201" spans="1:7" ht="12.75">
      <c r="G201" s="377"/>
    </row>
    <row r="202" spans="1:7" ht="12.75">
      <c r="G202" s="377"/>
    </row>
    <row r="203" spans="1:7" ht="12.75">
      <c r="G203" s="377"/>
    </row>
    <row r="204" spans="1:7" ht="12.75">
      <c r="G204" s="377"/>
    </row>
    <row r="205" spans="1:7" ht="12.75">
      <c r="A205" s="377"/>
      <c r="B205" s="377"/>
      <c r="C205" s="377"/>
      <c r="D205" s="377"/>
      <c r="E205" s="377"/>
      <c r="F205" s="377"/>
      <c r="G205" s="377"/>
    </row>
  </sheetData>
  <phoneticPr fontId="16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/>
  </sheetViews>
  <sheetFormatPr defaultRowHeight="12"/>
  <cols>
    <col min="6" max="6" width="9.83203125" bestFit="1" customWidth="1"/>
  </cols>
  <sheetData>
    <row r="1" spans="1:15" ht="20.25" thickBot="1">
      <c r="A1" s="1" t="s">
        <v>35</v>
      </c>
    </row>
    <row r="2" spans="1:15" ht="12.75" thickTop="1"/>
    <row r="3" spans="1:15" ht="13.5" thickBot="1">
      <c r="A3" s="60" t="s">
        <v>31</v>
      </c>
      <c r="B3" s="29"/>
      <c r="C3" s="29"/>
      <c r="D3" s="29"/>
      <c r="E3" s="29"/>
      <c r="F3" s="29"/>
      <c r="G3" s="29"/>
      <c r="H3" s="29"/>
      <c r="I3" s="29"/>
    </row>
    <row r="4" spans="1:15" ht="12.75">
      <c r="A4" s="45"/>
      <c r="B4" s="42" t="s">
        <v>0</v>
      </c>
      <c r="C4" s="32"/>
      <c r="D4" s="61" t="s">
        <v>32</v>
      </c>
      <c r="E4" s="62"/>
      <c r="F4" s="62"/>
      <c r="G4" s="62"/>
      <c r="H4" s="62"/>
      <c r="I4" s="63"/>
    </row>
    <row r="5" spans="1:15" ht="13.5" thickBot="1">
      <c r="A5" s="20"/>
      <c r="B5" s="27"/>
      <c r="C5" s="35"/>
      <c r="D5" s="64" t="s">
        <v>6</v>
      </c>
      <c r="E5" s="65"/>
      <c r="F5" s="66" t="s">
        <v>11</v>
      </c>
      <c r="G5" s="65"/>
      <c r="H5" s="66" t="s">
        <v>10</v>
      </c>
      <c r="I5" s="67"/>
    </row>
    <row r="6" spans="1:15" ht="13.5" thickBot="1">
      <c r="A6" s="21"/>
      <c r="B6" s="29"/>
      <c r="C6" s="41"/>
      <c r="D6" s="22" t="s">
        <v>33</v>
      </c>
      <c r="E6" s="23" t="s">
        <v>2</v>
      </c>
      <c r="F6" s="23" t="s">
        <v>33</v>
      </c>
      <c r="G6" s="23" t="s">
        <v>2</v>
      </c>
      <c r="H6" s="23" t="s">
        <v>33</v>
      </c>
      <c r="I6" s="24" t="s">
        <v>2</v>
      </c>
      <c r="L6" s="46">
        <v>96</v>
      </c>
      <c r="M6" s="50">
        <v>640</v>
      </c>
      <c r="N6" s="50">
        <v>5</v>
      </c>
      <c r="O6" s="54">
        <v>101</v>
      </c>
    </row>
    <row r="7" spans="1:15" ht="12" customHeight="1">
      <c r="A7" s="68" t="s">
        <v>34</v>
      </c>
      <c r="B7" s="69"/>
      <c r="C7" s="58" t="s">
        <v>5</v>
      </c>
      <c r="D7" s="46">
        <v>96</v>
      </c>
      <c r="E7" s="47">
        <v>0.35955056179775285</v>
      </c>
      <c r="F7" s="48">
        <v>171</v>
      </c>
      <c r="G7" s="47">
        <v>0.6404494382022472</v>
      </c>
      <c r="H7" s="48">
        <v>267</v>
      </c>
      <c r="I7" s="49">
        <v>1</v>
      </c>
      <c r="L7">
        <v>171</v>
      </c>
      <c r="M7">
        <v>143</v>
      </c>
      <c r="N7">
        <v>15</v>
      </c>
      <c r="O7">
        <v>4</v>
      </c>
    </row>
    <row r="8" spans="1:15" ht="12" customHeight="1">
      <c r="A8" s="34"/>
      <c r="B8" s="27"/>
      <c r="C8" s="25" t="s">
        <v>7</v>
      </c>
      <c r="D8" s="50">
        <v>640</v>
      </c>
      <c r="E8" s="51">
        <v>0.81736909323116225</v>
      </c>
      <c r="F8" s="52">
        <v>143</v>
      </c>
      <c r="G8" s="51">
        <v>0.18263090676883781</v>
      </c>
      <c r="H8" s="52">
        <v>783</v>
      </c>
      <c r="I8" s="53">
        <v>1</v>
      </c>
    </row>
    <row r="9" spans="1:15" ht="12" customHeight="1">
      <c r="A9" s="34"/>
      <c r="B9" s="27"/>
      <c r="C9" s="25" t="s">
        <v>9</v>
      </c>
      <c r="D9" s="50">
        <v>5</v>
      </c>
      <c r="E9" s="51">
        <v>0.25</v>
      </c>
      <c r="F9" s="52">
        <v>15</v>
      </c>
      <c r="G9" s="51">
        <v>0.75</v>
      </c>
      <c r="H9" s="52">
        <v>20</v>
      </c>
      <c r="I9" s="53">
        <v>1</v>
      </c>
    </row>
    <row r="10" spans="1:15" ht="12.75" customHeight="1" thickBot="1">
      <c r="A10" s="40"/>
      <c r="B10" s="29"/>
      <c r="C10" s="59" t="s">
        <v>8</v>
      </c>
      <c r="D10" s="54">
        <v>101</v>
      </c>
      <c r="E10" s="55">
        <v>0.96190476190476193</v>
      </c>
      <c r="F10" s="56">
        <v>4</v>
      </c>
      <c r="G10" s="55">
        <v>3.8095238095238092E-2</v>
      </c>
      <c r="H10" s="56">
        <v>105</v>
      </c>
      <c r="I10" s="57">
        <v>1</v>
      </c>
    </row>
    <row r="13" spans="1:15" ht="12.75">
      <c r="A13" s="26" t="s">
        <v>12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5" ht="13.5" thickBot="1">
      <c r="A14" s="28" t="s">
        <v>13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5" ht="12.75">
      <c r="A15" s="30" t="s">
        <v>14</v>
      </c>
      <c r="B15" s="31"/>
      <c r="C15" s="32"/>
      <c r="D15" s="33" t="s">
        <v>0</v>
      </c>
      <c r="E15" s="31"/>
      <c r="F15" s="31"/>
      <c r="G15" s="31"/>
      <c r="H15" s="31"/>
      <c r="I15" s="31"/>
      <c r="J15" s="31"/>
      <c r="K15" s="32"/>
    </row>
    <row r="16" spans="1:15" ht="12.75">
      <c r="A16" s="34"/>
      <c r="B16" s="27"/>
      <c r="C16" s="35"/>
      <c r="D16" s="36" t="s">
        <v>5</v>
      </c>
      <c r="E16" s="37"/>
      <c r="F16" s="38" t="s">
        <v>7</v>
      </c>
      <c r="G16" s="37"/>
      <c r="H16" s="38" t="s">
        <v>9</v>
      </c>
      <c r="I16" s="37"/>
      <c r="J16" s="38" t="s">
        <v>8</v>
      </c>
      <c r="K16" s="39"/>
    </row>
    <row r="17" spans="1:11" ht="12.75" customHeight="1" thickBot="1">
      <c r="A17" s="40"/>
      <c r="B17" s="29"/>
      <c r="C17" s="41"/>
      <c r="D17" s="22" t="s">
        <v>15</v>
      </c>
      <c r="E17" s="23" t="s">
        <v>16</v>
      </c>
      <c r="F17" s="23" t="s">
        <v>15</v>
      </c>
      <c r="G17" s="23" t="s">
        <v>16</v>
      </c>
      <c r="H17" s="23" t="s">
        <v>15</v>
      </c>
      <c r="I17" s="23" t="s">
        <v>16</v>
      </c>
      <c r="J17" s="23" t="s">
        <v>15</v>
      </c>
      <c r="K17" s="24" t="s">
        <v>16</v>
      </c>
    </row>
    <row r="18" spans="1:11" ht="12.75">
      <c r="A18" s="30"/>
      <c r="B18" s="42" t="s">
        <v>17</v>
      </c>
      <c r="C18" s="32"/>
      <c r="D18" s="2">
        <v>14.407986111111111</v>
      </c>
      <c r="E18" s="3">
        <v>0.66998838851036091</v>
      </c>
      <c r="F18" s="4">
        <v>14.067187499999999</v>
      </c>
      <c r="G18" s="3">
        <v>0.46035847129053398</v>
      </c>
      <c r="H18" s="4">
        <v>11.2</v>
      </c>
      <c r="I18" s="3">
        <v>1.6248076809271921</v>
      </c>
      <c r="J18" s="4">
        <v>10.772277227722773</v>
      </c>
      <c r="K18" s="5">
        <v>0.59033153768027902</v>
      </c>
    </row>
    <row r="19" spans="1:11" ht="12.75">
      <c r="A19" s="34"/>
      <c r="B19" s="43" t="s">
        <v>18</v>
      </c>
      <c r="C19" s="25" t="s">
        <v>19</v>
      </c>
      <c r="D19" s="6">
        <v>13.077890990484164</v>
      </c>
      <c r="E19" s="7"/>
      <c r="F19" s="8">
        <v>13.163189220470548</v>
      </c>
      <c r="G19" s="7"/>
      <c r="H19" s="8">
        <v>6.6888106674019197</v>
      </c>
      <c r="I19" s="7"/>
      <c r="J19" s="8">
        <v>9.6010762704791333</v>
      </c>
      <c r="K19" s="9"/>
    </row>
    <row r="20" spans="1:11" ht="12.75">
      <c r="A20" s="34"/>
      <c r="B20" s="27"/>
      <c r="C20" s="25" t="s">
        <v>20</v>
      </c>
      <c r="D20" s="6">
        <v>15.738081231738057</v>
      </c>
      <c r="E20" s="7"/>
      <c r="F20" s="8">
        <v>14.971185779529451</v>
      </c>
      <c r="G20" s="7"/>
      <c r="H20" s="8">
        <v>15.71118933259808</v>
      </c>
      <c r="I20" s="7"/>
      <c r="J20" s="8">
        <v>11.943478184966413</v>
      </c>
      <c r="K20" s="9"/>
    </row>
    <row r="21" spans="1:11" ht="12.75">
      <c r="A21" s="34"/>
      <c r="B21" s="43" t="s">
        <v>21</v>
      </c>
      <c r="C21" s="35"/>
      <c r="D21" s="6">
        <v>14.400077160493828</v>
      </c>
      <c r="E21" s="7"/>
      <c r="F21" s="8">
        <v>12.814380787037036</v>
      </c>
      <c r="G21" s="7"/>
      <c r="H21" s="8">
        <v>11.222222222222221</v>
      </c>
      <c r="I21" s="7"/>
      <c r="J21" s="8">
        <v>10.091309130913091</v>
      </c>
      <c r="K21" s="9"/>
    </row>
    <row r="22" spans="1:11" ht="12.75">
      <c r="A22" s="34"/>
      <c r="B22" s="43" t="s">
        <v>22</v>
      </c>
      <c r="C22" s="35"/>
      <c r="D22" s="6">
        <v>15</v>
      </c>
      <c r="E22" s="7"/>
      <c r="F22" s="8">
        <v>12</v>
      </c>
      <c r="G22" s="7"/>
      <c r="H22" s="8">
        <v>10</v>
      </c>
      <c r="I22" s="7"/>
      <c r="J22" s="8">
        <v>10</v>
      </c>
      <c r="K22" s="9"/>
    </row>
    <row r="23" spans="1:11" ht="12.75">
      <c r="A23" s="34"/>
      <c r="B23" s="43" t="s">
        <v>23</v>
      </c>
      <c r="C23" s="35"/>
      <c r="D23" s="10">
        <v>43.092906310916185</v>
      </c>
      <c r="E23" s="7"/>
      <c r="F23" s="11">
        <v>135.63515013693274</v>
      </c>
      <c r="G23" s="7"/>
      <c r="H23" s="11">
        <v>13.2</v>
      </c>
      <c r="I23" s="7"/>
      <c r="J23" s="11">
        <v>35.197623762376232</v>
      </c>
      <c r="K23" s="9"/>
    </row>
    <row r="24" spans="1:11" ht="12.75">
      <c r="A24" s="34"/>
      <c r="B24" s="43" t="s">
        <v>24</v>
      </c>
      <c r="C24" s="35"/>
      <c r="D24" s="12">
        <v>6.564518741759839</v>
      </c>
      <c r="E24" s="7"/>
      <c r="F24" s="13">
        <v>11.646250475450575</v>
      </c>
      <c r="G24" s="7"/>
      <c r="H24" s="13">
        <v>3.6331804249169899</v>
      </c>
      <c r="I24" s="7"/>
      <c r="J24" s="13">
        <v>5.9327585289118447</v>
      </c>
      <c r="K24" s="9"/>
    </row>
    <row r="25" spans="1:11" ht="12.75">
      <c r="A25" s="34"/>
      <c r="B25" s="43" t="s">
        <v>25</v>
      </c>
      <c r="C25" s="35"/>
      <c r="D25" s="14">
        <v>2</v>
      </c>
      <c r="E25" s="7"/>
      <c r="F25" s="15">
        <v>0.91666666666666663</v>
      </c>
      <c r="G25" s="7"/>
      <c r="H25" s="15">
        <v>7</v>
      </c>
      <c r="I25" s="7"/>
      <c r="J25" s="15">
        <v>3</v>
      </c>
      <c r="K25" s="9"/>
    </row>
    <row r="26" spans="1:11" ht="12.75">
      <c r="A26" s="34"/>
      <c r="B26" s="43" t="s">
        <v>26</v>
      </c>
      <c r="C26" s="35"/>
      <c r="D26" s="14">
        <v>25</v>
      </c>
      <c r="E26" s="7"/>
      <c r="F26" s="15">
        <v>122</v>
      </c>
      <c r="G26" s="7"/>
      <c r="H26" s="15">
        <v>15</v>
      </c>
      <c r="I26" s="7"/>
      <c r="J26" s="15">
        <v>30</v>
      </c>
      <c r="K26" s="9"/>
    </row>
    <row r="27" spans="1:11" ht="12.75">
      <c r="A27" s="34"/>
      <c r="B27" s="43" t="s">
        <v>27</v>
      </c>
      <c r="C27" s="35"/>
      <c r="D27" s="14">
        <v>23</v>
      </c>
      <c r="E27" s="7"/>
      <c r="F27" s="15">
        <v>121.08333333333333</v>
      </c>
      <c r="G27" s="7"/>
      <c r="H27" s="15">
        <v>8</v>
      </c>
      <c r="I27" s="7"/>
      <c r="J27" s="15">
        <v>27</v>
      </c>
      <c r="K27" s="9"/>
    </row>
    <row r="28" spans="1:11" ht="12.75">
      <c r="A28" s="34"/>
      <c r="B28" s="43" t="s">
        <v>28</v>
      </c>
      <c r="C28" s="35"/>
      <c r="D28" s="14">
        <v>8</v>
      </c>
      <c r="E28" s="7"/>
      <c r="F28" s="15">
        <v>13</v>
      </c>
      <c r="G28" s="7"/>
      <c r="H28" s="15">
        <v>7</v>
      </c>
      <c r="I28" s="7"/>
      <c r="J28" s="15">
        <v>6</v>
      </c>
      <c r="K28" s="9"/>
    </row>
    <row r="29" spans="1:11" ht="12.75">
      <c r="A29" s="34"/>
      <c r="B29" s="43" t="s">
        <v>29</v>
      </c>
      <c r="C29" s="35"/>
      <c r="D29" s="10">
        <v>0.38091950051837847</v>
      </c>
      <c r="E29" s="11">
        <v>0.24620998014725995</v>
      </c>
      <c r="F29" s="11">
        <v>3.5102312583103839</v>
      </c>
      <c r="G29" s="11">
        <v>9.659868194949793E-2</v>
      </c>
      <c r="H29" s="11">
        <v>0.20226038866904819</v>
      </c>
      <c r="I29" s="11">
        <v>0.9128709291752769</v>
      </c>
      <c r="J29" s="11">
        <v>1.9602308041852095</v>
      </c>
      <c r="K29" s="16">
        <v>0.24021601564908701</v>
      </c>
    </row>
    <row r="30" spans="1:11" ht="13.5" thickBot="1">
      <c r="A30" s="40"/>
      <c r="B30" s="44" t="s">
        <v>30</v>
      </c>
      <c r="C30" s="41"/>
      <c r="D30" s="17">
        <v>-0.79920445202500445</v>
      </c>
      <c r="E30" s="18">
        <v>0.48773189544026191</v>
      </c>
      <c r="F30" s="18">
        <v>21.60791077332058</v>
      </c>
      <c r="G30" s="18">
        <v>0.19289948434497084</v>
      </c>
      <c r="H30" s="18">
        <v>-2.5929752066115688</v>
      </c>
      <c r="I30" s="18">
        <v>2</v>
      </c>
      <c r="J30" s="18">
        <v>4.3177682446845926</v>
      </c>
      <c r="K30" s="19">
        <v>0.47606479910299038</v>
      </c>
    </row>
    <row r="36" ht="12" customHeight="1"/>
    <row r="37" ht="12" customHeight="1"/>
    <row r="38" ht="12" customHeight="1"/>
    <row r="39" ht="12" customHeight="1"/>
  </sheetData>
  <phoneticPr fontId="16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A2" sqref="A2"/>
    </sheetView>
  </sheetViews>
  <sheetFormatPr defaultRowHeight="12"/>
  <sheetData>
    <row r="1" spans="1:11" ht="20.25" thickBot="1">
      <c r="A1" s="1" t="s">
        <v>51</v>
      </c>
    </row>
    <row r="2" spans="1:11" ht="12.75" thickTop="1"/>
    <row r="3" spans="1:11" ht="13.5" thickBot="1">
      <c r="A3" s="91" t="s">
        <v>31</v>
      </c>
      <c r="B3" s="92"/>
      <c r="C3" s="92"/>
      <c r="D3" s="92"/>
      <c r="E3" s="92"/>
      <c r="F3" s="92"/>
      <c r="G3" s="92"/>
      <c r="H3" s="92"/>
      <c r="I3" s="92"/>
    </row>
    <row r="4" spans="1:11" ht="12.75">
      <c r="A4" s="70"/>
      <c r="B4" s="93" t="s">
        <v>0</v>
      </c>
      <c r="C4" s="94"/>
      <c r="D4" s="95" t="s">
        <v>32</v>
      </c>
      <c r="E4" s="96"/>
      <c r="F4" s="96"/>
      <c r="G4" s="96"/>
      <c r="H4" s="96"/>
      <c r="I4" s="97"/>
    </row>
    <row r="5" spans="1:11" ht="12.75">
      <c r="A5" s="71"/>
      <c r="B5" s="98"/>
      <c r="C5" s="99"/>
      <c r="D5" s="100" t="s">
        <v>6</v>
      </c>
      <c r="E5" s="101"/>
      <c r="F5" s="102" t="s">
        <v>11</v>
      </c>
      <c r="G5" s="101"/>
      <c r="H5" s="102" t="s">
        <v>10</v>
      </c>
      <c r="I5" s="103"/>
    </row>
    <row r="6" spans="1:11" ht="13.5" thickBot="1">
      <c r="A6" s="72"/>
      <c r="B6" s="92"/>
      <c r="C6" s="104"/>
      <c r="D6" s="85" t="s">
        <v>33</v>
      </c>
      <c r="E6" s="86" t="s">
        <v>2</v>
      </c>
      <c r="F6" s="86" t="s">
        <v>33</v>
      </c>
      <c r="G6" s="86" t="s">
        <v>2</v>
      </c>
      <c r="H6" s="86" t="s">
        <v>33</v>
      </c>
      <c r="I6" s="87" t="s">
        <v>2</v>
      </c>
    </row>
    <row r="7" spans="1:11" ht="12" customHeight="1">
      <c r="A7" s="105" t="s">
        <v>36</v>
      </c>
      <c r="B7" s="106"/>
      <c r="C7" s="88" t="s">
        <v>5</v>
      </c>
      <c r="D7" s="73">
        <v>105</v>
      </c>
      <c r="E7" s="74">
        <v>0.85365853658536583</v>
      </c>
      <c r="F7" s="75">
        <v>18</v>
      </c>
      <c r="G7" s="74">
        <v>0.14634146341463417</v>
      </c>
      <c r="H7" s="75">
        <v>123</v>
      </c>
      <c r="I7" s="76">
        <v>1</v>
      </c>
    </row>
    <row r="8" spans="1:11" ht="12" customHeight="1">
      <c r="A8" s="107"/>
      <c r="B8" s="98"/>
      <c r="C8" s="89" t="s">
        <v>7</v>
      </c>
      <c r="D8" s="77">
        <v>125</v>
      </c>
      <c r="E8" s="78">
        <v>0.99206349206349198</v>
      </c>
      <c r="F8" s="79">
        <v>1</v>
      </c>
      <c r="G8" s="78">
        <v>7.9365079365079361E-3</v>
      </c>
      <c r="H8" s="79">
        <v>126</v>
      </c>
      <c r="I8" s="80">
        <v>1</v>
      </c>
    </row>
    <row r="9" spans="1:11" ht="12" customHeight="1">
      <c r="A9" s="107"/>
      <c r="B9" s="98"/>
      <c r="C9" s="89" t="s">
        <v>9</v>
      </c>
      <c r="D9" s="77">
        <v>16</v>
      </c>
      <c r="E9" s="78">
        <v>0.8</v>
      </c>
      <c r="F9" s="79">
        <v>4</v>
      </c>
      <c r="G9" s="78">
        <v>0.2</v>
      </c>
      <c r="H9" s="79">
        <v>20</v>
      </c>
      <c r="I9" s="80">
        <v>1</v>
      </c>
    </row>
    <row r="10" spans="1:11" ht="12.75" customHeight="1" thickBot="1">
      <c r="A10" s="108"/>
      <c r="B10" s="92"/>
      <c r="C10" s="90" t="s">
        <v>8</v>
      </c>
      <c r="D10" s="81">
        <v>28</v>
      </c>
      <c r="E10" s="82">
        <v>1</v>
      </c>
      <c r="F10" s="83">
        <v>0</v>
      </c>
      <c r="G10" s="82">
        <v>0</v>
      </c>
      <c r="H10" s="83">
        <v>28</v>
      </c>
      <c r="I10" s="84">
        <v>1</v>
      </c>
    </row>
    <row r="13" spans="1:11" ht="12.75">
      <c r="A13" s="127" t="s">
        <v>12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11" ht="13.5" thickBot="1">
      <c r="A14" s="128" t="s">
        <v>38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1" ht="12.75">
      <c r="A15" s="129" t="s">
        <v>14</v>
      </c>
      <c r="B15" s="130"/>
      <c r="C15" s="94"/>
      <c r="D15" s="131" t="s">
        <v>0</v>
      </c>
      <c r="E15" s="130"/>
      <c r="F15" s="130"/>
      <c r="G15" s="130"/>
      <c r="H15" s="130"/>
      <c r="I15" s="130"/>
      <c r="J15" s="130"/>
      <c r="K15" s="94"/>
    </row>
    <row r="16" spans="1:11" ht="12.75">
      <c r="A16" s="107"/>
      <c r="B16" s="98"/>
      <c r="C16" s="99"/>
      <c r="D16" s="132" t="s">
        <v>5</v>
      </c>
      <c r="E16" s="133"/>
      <c r="F16" s="134" t="s">
        <v>7</v>
      </c>
      <c r="G16" s="133"/>
      <c r="H16" s="134" t="s">
        <v>9</v>
      </c>
      <c r="I16" s="133"/>
      <c r="J16" s="134" t="s">
        <v>8</v>
      </c>
      <c r="K16" s="135"/>
    </row>
    <row r="17" spans="1:11" ht="12.75" customHeight="1" thickBot="1">
      <c r="A17" s="108"/>
      <c r="B17" s="92"/>
      <c r="C17" s="104"/>
      <c r="D17" s="85" t="s">
        <v>15</v>
      </c>
      <c r="E17" s="86" t="s">
        <v>16</v>
      </c>
      <c r="F17" s="86" t="s">
        <v>15</v>
      </c>
      <c r="G17" s="86" t="s">
        <v>16</v>
      </c>
      <c r="H17" s="86" t="s">
        <v>15</v>
      </c>
      <c r="I17" s="86" t="s">
        <v>16</v>
      </c>
      <c r="J17" s="86" t="s">
        <v>15</v>
      </c>
      <c r="K17" s="87" t="s">
        <v>16</v>
      </c>
    </row>
    <row r="18" spans="1:11" ht="12.75">
      <c r="A18" s="129"/>
      <c r="B18" s="93" t="s">
        <v>17</v>
      </c>
      <c r="C18" s="94"/>
      <c r="D18" s="109">
        <v>5.5357142857142856</v>
      </c>
      <c r="E18" s="110">
        <v>0.3710925462580047</v>
      </c>
      <c r="F18" s="111">
        <v>6.75</v>
      </c>
      <c r="G18" s="110">
        <v>0.37836187188086218</v>
      </c>
      <c r="H18" s="111">
        <v>6.567708333333333</v>
      </c>
      <c r="I18" s="110">
        <v>1.2166433300178208</v>
      </c>
      <c r="J18" s="111">
        <v>3.6607142857142856</v>
      </c>
      <c r="K18" s="112">
        <v>0.7238855562613955</v>
      </c>
    </row>
    <row r="19" spans="1:11" ht="12.75">
      <c r="A19" s="107"/>
      <c r="B19" s="136" t="s">
        <v>18</v>
      </c>
      <c r="C19" s="89" t="s">
        <v>19</v>
      </c>
      <c r="D19" s="113">
        <v>4.7998238406864253</v>
      </c>
      <c r="E19" s="114"/>
      <c r="F19" s="115">
        <v>6.0011158701049778</v>
      </c>
      <c r="G19" s="114"/>
      <c r="H19" s="115">
        <v>3.9744944604585433</v>
      </c>
      <c r="I19" s="114"/>
      <c r="J19" s="115">
        <v>2.1754238109379789</v>
      </c>
      <c r="K19" s="116"/>
    </row>
    <row r="20" spans="1:11" ht="12.75">
      <c r="A20" s="107"/>
      <c r="B20" s="98"/>
      <c r="C20" s="89" t="s">
        <v>20</v>
      </c>
      <c r="D20" s="113">
        <v>6.2716047307421459</v>
      </c>
      <c r="E20" s="114"/>
      <c r="F20" s="115">
        <v>7.4988841298950222</v>
      </c>
      <c r="G20" s="114"/>
      <c r="H20" s="115">
        <v>9.1609222062081219</v>
      </c>
      <c r="I20" s="114"/>
      <c r="J20" s="115">
        <v>5.1460047604905927</v>
      </c>
      <c r="K20" s="116"/>
    </row>
    <row r="21" spans="1:11" ht="12.75">
      <c r="A21" s="107"/>
      <c r="B21" s="136" t="s">
        <v>21</v>
      </c>
      <c r="C21" s="99"/>
      <c r="D21" s="113">
        <v>5.2733686067019399</v>
      </c>
      <c r="E21" s="114"/>
      <c r="F21" s="115">
        <v>6.3903703703703707</v>
      </c>
      <c r="G21" s="114"/>
      <c r="H21" s="115">
        <v>6.1678240740740744</v>
      </c>
      <c r="I21" s="114"/>
      <c r="J21" s="115">
        <v>3.0912698412698414</v>
      </c>
      <c r="K21" s="116"/>
    </row>
    <row r="22" spans="1:11" ht="12.75">
      <c r="A22" s="107"/>
      <c r="B22" s="136" t="s">
        <v>22</v>
      </c>
      <c r="C22" s="99"/>
      <c r="D22" s="113">
        <v>5</v>
      </c>
      <c r="E22" s="114"/>
      <c r="F22" s="115">
        <v>6</v>
      </c>
      <c r="G22" s="114"/>
      <c r="H22" s="115">
        <v>6</v>
      </c>
      <c r="I22" s="114"/>
      <c r="J22" s="115">
        <v>2</v>
      </c>
      <c r="K22" s="116"/>
    </row>
    <row r="23" spans="1:11" ht="12.75">
      <c r="A23" s="107"/>
      <c r="B23" s="136" t="s">
        <v>23</v>
      </c>
      <c r="C23" s="99"/>
      <c r="D23" s="117">
        <v>14.459516178266183</v>
      </c>
      <c r="E23" s="114"/>
      <c r="F23" s="118">
        <v>17.894713261648743</v>
      </c>
      <c r="G23" s="114"/>
      <c r="H23" s="118">
        <v>23.68353587962963</v>
      </c>
      <c r="I23" s="114"/>
      <c r="J23" s="118">
        <v>14.672288359788361</v>
      </c>
      <c r="K23" s="116"/>
    </row>
    <row r="24" spans="1:11" ht="12.75">
      <c r="A24" s="107"/>
      <c r="B24" s="136" t="s">
        <v>24</v>
      </c>
      <c r="C24" s="99"/>
      <c r="D24" s="119">
        <v>3.8025670511203593</v>
      </c>
      <c r="E24" s="114"/>
      <c r="F24" s="120">
        <v>4.2302143280983699</v>
      </c>
      <c r="G24" s="114"/>
      <c r="H24" s="120">
        <v>4.8665733200712831</v>
      </c>
      <c r="I24" s="114"/>
      <c r="J24" s="120">
        <v>3.8304423190786152</v>
      </c>
      <c r="K24" s="116"/>
    </row>
    <row r="25" spans="1:11" ht="12.75">
      <c r="A25" s="107"/>
      <c r="B25" s="136" t="s">
        <v>25</v>
      </c>
      <c r="C25" s="99"/>
      <c r="D25" s="121">
        <v>0</v>
      </c>
      <c r="E25" s="114"/>
      <c r="F25" s="122">
        <v>0.75</v>
      </c>
      <c r="G25" s="114"/>
      <c r="H25" s="122">
        <v>0.33333333333333331</v>
      </c>
      <c r="I25" s="114"/>
      <c r="J25" s="122">
        <v>0.5</v>
      </c>
      <c r="K25" s="116"/>
    </row>
    <row r="26" spans="1:11" ht="12.75">
      <c r="A26" s="107"/>
      <c r="B26" s="136" t="s">
        <v>26</v>
      </c>
      <c r="C26" s="99"/>
      <c r="D26" s="121">
        <v>18</v>
      </c>
      <c r="E26" s="114"/>
      <c r="F26" s="122">
        <v>22</v>
      </c>
      <c r="G26" s="114"/>
      <c r="H26" s="122">
        <v>20</v>
      </c>
      <c r="I26" s="114"/>
      <c r="J26" s="122">
        <v>20</v>
      </c>
      <c r="K26" s="116"/>
    </row>
    <row r="27" spans="1:11" ht="12.75">
      <c r="A27" s="107"/>
      <c r="B27" s="136" t="s">
        <v>27</v>
      </c>
      <c r="C27" s="99"/>
      <c r="D27" s="121">
        <v>18</v>
      </c>
      <c r="E27" s="114"/>
      <c r="F27" s="122">
        <v>21.25</v>
      </c>
      <c r="G27" s="114"/>
      <c r="H27" s="122">
        <v>19.666666666666668</v>
      </c>
      <c r="I27" s="114"/>
      <c r="J27" s="122">
        <v>19.5</v>
      </c>
      <c r="K27" s="116"/>
    </row>
    <row r="28" spans="1:11" ht="12.75">
      <c r="A28" s="107"/>
      <c r="B28" s="136" t="s">
        <v>28</v>
      </c>
      <c r="C28" s="99"/>
      <c r="D28" s="121">
        <v>5.291666666666667</v>
      </c>
      <c r="E28" s="114"/>
      <c r="F28" s="122">
        <v>5.083333333333333</v>
      </c>
      <c r="G28" s="114"/>
      <c r="H28" s="122">
        <v>3.520833333333333</v>
      </c>
      <c r="I28" s="114"/>
      <c r="J28" s="122">
        <v>2</v>
      </c>
      <c r="K28" s="116"/>
    </row>
    <row r="29" spans="1:11" ht="12.75">
      <c r="A29" s="107"/>
      <c r="B29" s="136" t="s">
        <v>29</v>
      </c>
      <c r="C29" s="99"/>
      <c r="D29" s="117">
        <v>0.95679084303435136</v>
      </c>
      <c r="E29" s="118">
        <v>0.23572384781694641</v>
      </c>
      <c r="F29" s="118">
        <v>1.3506342013062114</v>
      </c>
      <c r="G29" s="118">
        <v>0.21652032044968558</v>
      </c>
      <c r="H29" s="118">
        <v>1.4698684766921863</v>
      </c>
      <c r="I29" s="118">
        <v>0.56430768800396502</v>
      </c>
      <c r="J29" s="118">
        <v>3.2328609412511264</v>
      </c>
      <c r="K29" s="123">
        <v>0.44052443524052159</v>
      </c>
    </row>
    <row r="30" spans="1:11" ht="13.5" thickBot="1">
      <c r="A30" s="108"/>
      <c r="B30" s="137" t="s">
        <v>30</v>
      </c>
      <c r="C30" s="104"/>
      <c r="D30" s="124">
        <v>1.2531603731714007</v>
      </c>
      <c r="E30" s="125">
        <v>0.46731173940318582</v>
      </c>
      <c r="F30" s="125">
        <v>2.0561644017923242</v>
      </c>
      <c r="G30" s="125">
        <v>0.42980669932910193</v>
      </c>
      <c r="H30" s="125">
        <v>3.0801221072017628</v>
      </c>
      <c r="I30" s="125">
        <v>1.0907738793870476</v>
      </c>
      <c r="J30" s="125">
        <v>12.372574406854676</v>
      </c>
      <c r="K30" s="126">
        <v>0.85832923600110389</v>
      </c>
    </row>
    <row r="33" spans="1:11" ht="13.5" thickBot="1">
      <c r="A33" s="91" t="s">
        <v>39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ht="12.75">
      <c r="A34" s="70"/>
      <c r="B34" s="138"/>
      <c r="C34" s="93" t="s">
        <v>0</v>
      </c>
      <c r="D34" s="94"/>
      <c r="E34" s="95" t="s">
        <v>39</v>
      </c>
      <c r="F34" s="96"/>
      <c r="G34" s="96"/>
      <c r="H34" s="96"/>
      <c r="I34" s="96"/>
      <c r="J34" s="96"/>
      <c r="K34" s="97"/>
    </row>
    <row r="35" spans="1:11" ht="13.5" thickBot="1">
      <c r="A35" s="72"/>
      <c r="B35" s="139"/>
      <c r="C35" s="92"/>
      <c r="D35" s="104"/>
      <c r="E35" s="85" t="s">
        <v>40</v>
      </c>
      <c r="F35" s="86" t="s">
        <v>41</v>
      </c>
      <c r="G35" s="86" t="s">
        <v>42</v>
      </c>
      <c r="H35" s="86" t="s">
        <v>43</v>
      </c>
      <c r="I35" s="86" t="s">
        <v>44</v>
      </c>
      <c r="J35" s="86" t="s">
        <v>45</v>
      </c>
      <c r="K35" s="87" t="s">
        <v>46</v>
      </c>
    </row>
    <row r="36" spans="1:11" ht="12" customHeight="1">
      <c r="A36" s="105" t="s">
        <v>47</v>
      </c>
      <c r="B36" s="93" t="s">
        <v>36</v>
      </c>
      <c r="C36" s="106"/>
      <c r="D36" s="88" t="s">
        <v>5</v>
      </c>
      <c r="E36" s="109">
        <v>0.33333333333333331</v>
      </c>
      <c r="F36" s="111">
        <v>0.8</v>
      </c>
      <c r="G36" s="111">
        <v>2.708333333333333</v>
      </c>
      <c r="H36" s="111">
        <v>5</v>
      </c>
      <c r="I36" s="111">
        <v>8</v>
      </c>
      <c r="J36" s="111">
        <v>10.200000000000003</v>
      </c>
      <c r="K36" s="140">
        <v>12</v>
      </c>
    </row>
    <row r="37" spans="1:11" ht="12" customHeight="1">
      <c r="A37" s="107"/>
      <c r="B37" s="98"/>
      <c r="C37" s="98"/>
      <c r="D37" s="89" t="s">
        <v>7</v>
      </c>
      <c r="E37" s="113">
        <v>1.2083333333333333</v>
      </c>
      <c r="F37" s="115">
        <v>3</v>
      </c>
      <c r="G37" s="115">
        <v>3.916666666666667</v>
      </c>
      <c r="H37" s="115">
        <v>6</v>
      </c>
      <c r="I37" s="115">
        <v>9</v>
      </c>
      <c r="J37" s="115">
        <v>12.416666666666666</v>
      </c>
      <c r="K37" s="141">
        <v>15.833333333333334</v>
      </c>
    </row>
    <row r="38" spans="1:11" ht="12" customHeight="1">
      <c r="A38" s="107"/>
      <c r="B38" s="98"/>
      <c r="C38" s="98"/>
      <c r="D38" s="89" t="s">
        <v>9</v>
      </c>
      <c r="E38" s="113">
        <v>0.33333333333333331</v>
      </c>
      <c r="F38" s="115">
        <v>0.45</v>
      </c>
      <c r="G38" s="115">
        <v>4.020833333333333</v>
      </c>
      <c r="H38" s="115">
        <v>6</v>
      </c>
      <c r="I38" s="115">
        <v>7.5416666666666661</v>
      </c>
      <c r="J38" s="115">
        <v>15.450000000000005</v>
      </c>
      <c r="K38" s="154" t="s">
        <v>48</v>
      </c>
    </row>
    <row r="39" spans="1:11" ht="12" customHeight="1">
      <c r="A39" s="157"/>
      <c r="B39" s="158"/>
      <c r="C39" s="158"/>
      <c r="D39" s="155" t="s">
        <v>8</v>
      </c>
      <c r="E39" s="142">
        <v>0.83749999999999991</v>
      </c>
      <c r="F39" s="143">
        <v>1.4750000000000001</v>
      </c>
      <c r="G39" s="143">
        <v>2</v>
      </c>
      <c r="H39" s="143">
        <v>2</v>
      </c>
      <c r="I39" s="143">
        <v>4</v>
      </c>
      <c r="J39" s="143">
        <v>9</v>
      </c>
      <c r="K39" s="144">
        <v>15.050000000000008</v>
      </c>
    </row>
    <row r="40" spans="1:11" ht="12.75">
      <c r="A40" s="159" t="s">
        <v>49</v>
      </c>
      <c r="B40" s="160" t="s">
        <v>36</v>
      </c>
      <c r="C40" s="161"/>
      <c r="D40" s="156" t="s">
        <v>5</v>
      </c>
      <c r="E40" s="145"/>
      <c r="F40" s="146"/>
      <c r="G40" s="147">
        <v>2.75</v>
      </c>
      <c r="H40" s="147">
        <v>5</v>
      </c>
      <c r="I40" s="147">
        <v>8</v>
      </c>
      <c r="J40" s="146"/>
      <c r="K40" s="148"/>
    </row>
    <row r="41" spans="1:11" ht="12.75">
      <c r="A41" s="107"/>
      <c r="B41" s="98"/>
      <c r="C41" s="98"/>
      <c r="D41" s="89" t="s">
        <v>7</v>
      </c>
      <c r="E41" s="149"/>
      <c r="F41" s="114"/>
      <c r="G41" s="115">
        <v>4</v>
      </c>
      <c r="H41" s="115">
        <v>6</v>
      </c>
      <c r="I41" s="115">
        <v>9</v>
      </c>
      <c r="J41" s="114"/>
      <c r="K41" s="116"/>
    </row>
    <row r="42" spans="1:11" ht="12.75">
      <c r="A42" s="107"/>
      <c r="B42" s="98"/>
      <c r="C42" s="98"/>
      <c r="D42" s="89" t="s">
        <v>9</v>
      </c>
      <c r="E42" s="149"/>
      <c r="F42" s="114"/>
      <c r="G42" s="115">
        <v>4.0416666666666661</v>
      </c>
      <c r="H42" s="115">
        <v>6</v>
      </c>
      <c r="I42" s="115">
        <v>7.5</v>
      </c>
      <c r="J42" s="114"/>
      <c r="K42" s="116"/>
    </row>
    <row r="43" spans="1:11" ht="13.5" thickBot="1">
      <c r="A43" s="108"/>
      <c r="B43" s="92"/>
      <c r="C43" s="92"/>
      <c r="D43" s="90" t="s">
        <v>8</v>
      </c>
      <c r="E43" s="150"/>
      <c r="F43" s="151"/>
      <c r="G43" s="152">
        <v>2</v>
      </c>
      <c r="H43" s="152">
        <v>2</v>
      </c>
      <c r="I43" s="152">
        <v>4</v>
      </c>
      <c r="J43" s="151"/>
      <c r="K43" s="153"/>
    </row>
  </sheetData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K29" sqref="K29"/>
    </sheetView>
  </sheetViews>
  <sheetFormatPr defaultRowHeight="12"/>
  <cols>
    <col min="6" max="6" width="9.83203125" bestFit="1" customWidth="1"/>
  </cols>
  <sheetData>
    <row r="1" spans="1:11" ht="20.25" thickBot="1">
      <c r="A1" s="1" t="s">
        <v>37</v>
      </c>
    </row>
    <row r="2" spans="1:11" ht="12.75" thickTop="1"/>
    <row r="3" spans="1:11" ht="13.5" thickBot="1">
      <c r="A3" s="183" t="s">
        <v>31</v>
      </c>
      <c r="B3" s="184"/>
      <c r="C3" s="184"/>
      <c r="D3" s="184"/>
      <c r="E3" s="184"/>
      <c r="F3" s="184"/>
      <c r="G3" s="184"/>
      <c r="H3" s="184"/>
      <c r="I3" s="184"/>
    </row>
    <row r="4" spans="1:11" ht="12.75">
      <c r="A4" s="162"/>
      <c r="B4" s="185" t="s">
        <v>0</v>
      </c>
      <c r="C4" s="186"/>
      <c r="D4" s="187" t="s">
        <v>32</v>
      </c>
      <c r="E4" s="188"/>
      <c r="F4" s="188"/>
      <c r="G4" s="188"/>
      <c r="H4" s="188"/>
      <c r="I4" s="189"/>
    </row>
    <row r="5" spans="1:11" ht="12.75">
      <c r="A5" s="163"/>
      <c r="B5" s="190"/>
      <c r="C5" s="191"/>
      <c r="D5" s="192" t="s">
        <v>6</v>
      </c>
      <c r="E5" s="193"/>
      <c r="F5" s="194" t="s">
        <v>11</v>
      </c>
      <c r="G5" s="193"/>
      <c r="H5" s="194" t="s">
        <v>10</v>
      </c>
      <c r="I5" s="195"/>
    </row>
    <row r="6" spans="1:11" ht="13.5" thickBot="1">
      <c r="A6" s="164"/>
      <c r="B6" s="184"/>
      <c r="C6" s="196"/>
      <c r="D6" s="177" t="s">
        <v>33</v>
      </c>
      <c r="E6" s="178" t="s">
        <v>2</v>
      </c>
      <c r="F6" s="178" t="s">
        <v>33</v>
      </c>
      <c r="G6" s="178" t="s">
        <v>2</v>
      </c>
      <c r="H6" s="178" t="s">
        <v>33</v>
      </c>
      <c r="I6" s="179" t="s">
        <v>2</v>
      </c>
    </row>
    <row r="7" spans="1:11" ht="12" customHeight="1">
      <c r="A7" s="197" t="s">
        <v>34</v>
      </c>
      <c r="B7" s="198"/>
      <c r="C7" s="180" t="s">
        <v>5</v>
      </c>
      <c r="D7" s="165">
        <v>198</v>
      </c>
      <c r="E7" s="166">
        <v>0.6947368421052631</v>
      </c>
      <c r="F7" s="167">
        <v>87</v>
      </c>
      <c r="G7" s="166">
        <v>0.30526315789473685</v>
      </c>
      <c r="H7" s="167">
        <v>285</v>
      </c>
      <c r="I7" s="168">
        <v>1</v>
      </c>
    </row>
    <row r="8" spans="1:11" ht="12" customHeight="1">
      <c r="A8" s="199"/>
      <c r="B8" s="190"/>
      <c r="C8" s="181" t="s">
        <v>7</v>
      </c>
      <c r="D8" s="169">
        <v>124</v>
      </c>
      <c r="E8" s="170">
        <v>0.52991452991452992</v>
      </c>
      <c r="F8" s="171">
        <v>110</v>
      </c>
      <c r="G8" s="170">
        <v>0.47008547008547014</v>
      </c>
      <c r="H8" s="171">
        <v>234</v>
      </c>
      <c r="I8" s="172">
        <v>1</v>
      </c>
    </row>
    <row r="9" spans="1:11" ht="12" customHeight="1">
      <c r="A9" s="199"/>
      <c r="B9" s="190"/>
      <c r="C9" s="181" t="s">
        <v>9</v>
      </c>
      <c r="D9" s="169">
        <v>97</v>
      </c>
      <c r="E9" s="170">
        <v>0.82203389830508466</v>
      </c>
      <c r="F9" s="171">
        <v>21</v>
      </c>
      <c r="G9" s="170">
        <v>0.17796610169491525</v>
      </c>
      <c r="H9" s="171">
        <v>118</v>
      </c>
      <c r="I9" s="172">
        <v>1</v>
      </c>
    </row>
    <row r="10" spans="1:11" ht="12.75" customHeight="1" thickBot="1">
      <c r="A10" s="200"/>
      <c r="B10" s="184"/>
      <c r="C10" s="182" t="s">
        <v>8</v>
      </c>
      <c r="D10" s="173">
        <v>168</v>
      </c>
      <c r="E10" s="174">
        <v>0.67200000000000004</v>
      </c>
      <c r="F10" s="175">
        <v>82</v>
      </c>
      <c r="G10" s="174">
        <v>0.32799999999999996</v>
      </c>
      <c r="H10" s="175">
        <v>250</v>
      </c>
      <c r="I10" s="176">
        <v>1</v>
      </c>
    </row>
    <row r="12" spans="1:11" ht="12.75" customHeight="1">
      <c r="A12" s="223" t="s">
        <v>12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</row>
    <row r="13" spans="1:11" ht="13.5" customHeight="1" thickBot="1">
      <c r="A13" s="224" t="s">
        <v>13</v>
      </c>
      <c r="B13" s="184"/>
      <c r="C13" s="184"/>
      <c r="D13" s="184"/>
      <c r="E13" s="184"/>
      <c r="F13" s="201"/>
      <c r="G13" s="201"/>
      <c r="H13" s="201"/>
      <c r="I13" s="201"/>
      <c r="J13" s="201"/>
      <c r="K13" s="201"/>
    </row>
    <row r="14" spans="1:11" ht="12.75" customHeight="1">
      <c r="A14" s="225" t="s">
        <v>14</v>
      </c>
      <c r="B14" s="220"/>
      <c r="C14" s="186"/>
      <c r="D14" s="226" t="s">
        <v>0</v>
      </c>
      <c r="E14" s="220"/>
      <c r="F14" s="220"/>
      <c r="G14" s="220"/>
      <c r="H14" s="220"/>
      <c r="I14" s="220"/>
      <c r="J14" s="220"/>
      <c r="K14" s="186"/>
    </row>
    <row r="15" spans="1:11" ht="12.75" customHeight="1">
      <c r="A15" s="199"/>
      <c r="B15" s="190"/>
      <c r="C15" s="191"/>
      <c r="D15" s="227" t="s">
        <v>5</v>
      </c>
      <c r="E15" s="221"/>
      <c r="F15" s="228" t="s">
        <v>7</v>
      </c>
      <c r="G15" s="221"/>
      <c r="H15" s="228" t="s">
        <v>9</v>
      </c>
      <c r="I15" s="221"/>
      <c r="J15" s="228" t="s">
        <v>8</v>
      </c>
      <c r="K15" s="222"/>
    </row>
    <row r="16" spans="1:11" ht="13.5" thickBot="1">
      <c r="A16" s="200"/>
      <c r="B16" s="184"/>
      <c r="C16" s="196"/>
      <c r="D16" s="177" t="s">
        <v>15</v>
      </c>
      <c r="E16" s="178" t="s">
        <v>16</v>
      </c>
      <c r="F16" s="178" t="s">
        <v>15</v>
      </c>
      <c r="G16" s="178" t="s">
        <v>16</v>
      </c>
      <c r="H16" s="178" t="s">
        <v>15</v>
      </c>
      <c r="I16" s="178" t="s">
        <v>16</v>
      </c>
      <c r="J16" s="178" t="s">
        <v>15</v>
      </c>
      <c r="K16" s="179" t="s">
        <v>16</v>
      </c>
    </row>
    <row r="17" spans="1:11" ht="12.75">
      <c r="A17" s="225"/>
      <c r="B17" s="185" t="s">
        <v>17</v>
      </c>
      <c r="C17" s="186"/>
      <c r="D17" s="202">
        <v>11.222222222222221</v>
      </c>
      <c r="E17" s="203">
        <v>0.46479733666977058</v>
      </c>
      <c r="F17" s="204">
        <v>16.532258064516128</v>
      </c>
      <c r="G17" s="203">
        <v>1.2273217096811566</v>
      </c>
      <c r="H17" s="204">
        <v>11.8393470790378</v>
      </c>
      <c r="I17" s="203">
        <v>0.61918862695022103</v>
      </c>
      <c r="J17" s="204">
        <v>12.541666666666666</v>
      </c>
      <c r="K17" s="205">
        <v>0.51224346557652933</v>
      </c>
    </row>
    <row r="18" spans="1:11" ht="24" customHeight="1">
      <c r="A18" s="199"/>
      <c r="B18" s="229" t="s">
        <v>18</v>
      </c>
      <c r="C18" s="181" t="s">
        <v>19</v>
      </c>
      <c r="D18" s="206">
        <v>10.305605139619892</v>
      </c>
      <c r="E18" s="207"/>
      <c r="F18" s="208">
        <v>14.102849993318953</v>
      </c>
      <c r="G18" s="207"/>
      <c r="H18" s="208">
        <v>10.610267368668746</v>
      </c>
      <c r="I18" s="207"/>
      <c r="J18" s="208">
        <v>11.530359269651756</v>
      </c>
      <c r="K18" s="209"/>
    </row>
    <row r="19" spans="1:11" ht="12.75">
      <c r="A19" s="199"/>
      <c r="B19" s="190"/>
      <c r="C19" s="181" t="s">
        <v>20</v>
      </c>
      <c r="D19" s="206">
        <v>12.13883930482455</v>
      </c>
      <c r="E19" s="207"/>
      <c r="F19" s="208">
        <v>18.961666135713301</v>
      </c>
      <c r="G19" s="207"/>
      <c r="H19" s="208">
        <v>13.068426789406855</v>
      </c>
      <c r="I19" s="207"/>
      <c r="J19" s="208">
        <v>13.552974063681576</v>
      </c>
      <c r="K19" s="209"/>
    </row>
    <row r="20" spans="1:11" ht="12.75" customHeight="1">
      <c r="A20" s="199"/>
      <c r="B20" s="229" t="s">
        <v>21</v>
      </c>
      <c r="C20" s="191"/>
      <c r="D20" s="206">
        <v>10.742424242424242</v>
      </c>
      <c r="E20" s="207"/>
      <c r="F20" s="208">
        <v>14.758064516129032</v>
      </c>
      <c r="G20" s="207"/>
      <c r="H20" s="208">
        <v>11.599274532264223</v>
      </c>
      <c r="I20" s="207"/>
      <c r="J20" s="208">
        <v>12.148148148148149</v>
      </c>
      <c r="K20" s="209"/>
    </row>
    <row r="21" spans="1:11" ht="12.75">
      <c r="A21" s="199"/>
      <c r="B21" s="229" t="s">
        <v>22</v>
      </c>
      <c r="C21" s="191"/>
      <c r="D21" s="206">
        <v>10</v>
      </c>
      <c r="E21" s="207"/>
      <c r="F21" s="208">
        <v>15</v>
      </c>
      <c r="G21" s="207"/>
      <c r="H21" s="208">
        <v>15</v>
      </c>
      <c r="I21" s="207"/>
      <c r="J21" s="208">
        <v>11</v>
      </c>
      <c r="K21" s="209"/>
    </row>
    <row r="22" spans="1:11" ht="12.75">
      <c r="A22" s="199"/>
      <c r="B22" s="229" t="s">
        <v>23</v>
      </c>
      <c r="C22" s="191"/>
      <c r="D22" s="210">
        <v>42.775239706711787</v>
      </c>
      <c r="E22" s="207"/>
      <c r="F22" s="211">
        <v>186.78350380277996</v>
      </c>
      <c r="G22" s="207"/>
      <c r="H22" s="211">
        <v>37.189271907216494</v>
      </c>
      <c r="I22" s="207"/>
      <c r="J22" s="211">
        <v>44.08208582834331</v>
      </c>
      <c r="K22" s="209"/>
    </row>
    <row r="23" spans="1:11" ht="12.75" customHeight="1">
      <c r="A23" s="199"/>
      <c r="B23" s="229" t="s">
        <v>24</v>
      </c>
      <c r="C23" s="191"/>
      <c r="D23" s="212">
        <v>6.5402782591195452</v>
      </c>
      <c r="E23" s="207"/>
      <c r="F23" s="213">
        <v>13.666876153780716</v>
      </c>
      <c r="G23" s="207"/>
      <c r="H23" s="213">
        <v>6.0983007393221023</v>
      </c>
      <c r="I23" s="207"/>
      <c r="J23" s="213">
        <v>6.6394341497105991</v>
      </c>
      <c r="K23" s="209"/>
    </row>
    <row r="24" spans="1:11" ht="12.75" customHeight="1">
      <c r="A24" s="199"/>
      <c r="B24" s="229" t="s">
        <v>25</v>
      </c>
      <c r="C24" s="191"/>
      <c r="D24" s="214">
        <v>2</v>
      </c>
      <c r="E24" s="207"/>
      <c r="F24" s="215">
        <v>2</v>
      </c>
      <c r="G24" s="207"/>
      <c r="H24" s="215">
        <v>2</v>
      </c>
      <c r="I24" s="207"/>
      <c r="J24" s="215">
        <v>1</v>
      </c>
      <c r="K24" s="209"/>
    </row>
    <row r="25" spans="1:11" ht="12.75" customHeight="1">
      <c r="A25" s="199"/>
      <c r="B25" s="229" t="s">
        <v>26</v>
      </c>
      <c r="C25" s="191"/>
      <c r="D25" s="214">
        <v>30</v>
      </c>
      <c r="E25" s="207"/>
      <c r="F25" s="215">
        <v>94</v>
      </c>
      <c r="G25" s="207"/>
      <c r="H25" s="215">
        <v>27</v>
      </c>
      <c r="I25" s="207"/>
      <c r="J25" s="215">
        <v>30</v>
      </c>
      <c r="K25" s="209"/>
    </row>
    <row r="26" spans="1:11" ht="12.75">
      <c r="A26" s="199"/>
      <c r="B26" s="229" t="s">
        <v>27</v>
      </c>
      <c r="C26" s="191"/>
      <c r="D26" s="214">
        <v>28</v>
      </c>
      <c r="E26" s="207"/>
      <c r="F26" s="215">
        <v>92</v>
      </c>
      <c r="G26" s="207"/>
      <c r="H26" s="215">
        <v>25</v>
      </c>
      <c r="I26" s="207"/>
      <c r="J26" s="215">
        <v>29</v>
      </c>
      <c r="K26" s="209"/>
    </row>
    <row r="27" spans="1:11" ht="12.75" customHeight="1">
      <c r="A27" s="199"/>
      <c r="B27" s="229" t="s">
        <v>28</v>
      </c>
      <c r="C27" s="191"/>
      <c r="D27" s="214">
        <v>10</v>
      </c>
      <c r="E27" s="207"/>
      <c r="F27" s="215">
        <v>10</v>
      </c>
      <c r="G27" s="207"/>
      <c r="H27" s="215">
        <v>8.2916666666666661</v>
      </c>
      <c r="I27" s="207"/>
      <c r="J27" s="215">
        <v>7</v>
      </c>
      <c r="K27" s="209"/>
    </row>
    <row r="28" spans="1:11" ht="12.75" customHeight="1">
      <c r="A28" s="199"/>
      <c r="B28" s="229" t="s">
        <v>29</v>
      </c>
      <c r="C28" s="191"/>
      <c r="D28" s="210">
        <v>0.93291993127337425</v>
      </c>
      <c r="E28" s="211">
        <v>0.17277811469965715</v>
      </c>
      <c r="F28" s="211">
        <v>3.6728087755100711</v>
      </c>
      <c r="G28" s="211">
        <v>0.21737131925580039</v>
      </c>
      <c r="H28" s="211">
        <v>0.32951522262665772</v>
      </c>
      <c r="I28" s="211">
        <v>0.24497528317418643</v>
      </c>
      <c r="J28" s="211">
        <v>0.75049172011375909</v>
      </c>
      <c r="K28" s="216">
        <v>0.18732383921888118</v>
      </c>
    </row>
    <row r="29" spans="1:11" ht="13.5" thickBot="1">
      <c r="A29" s="200"/>
      <c r="B29" s="230" t="s">
        <v>30</v>
      </c>
      <c r="C29" s="196"/>
      <c r="D29" s="217">
        <v>0.60297932603095694</v>
      </c>
      <c r="E29" s="218">
        <v>0.34388485785085393</v>
      </c>
      <c r="F29" s="218">
        <v>17.216808875443558</v>
      </c>
      <c r="G29" s="218">
        <v>0.43147164328358911</v>
      </c>
      <c r="H29" s="218">
        <v>-0.28546741852321816</v>
      </c>
      <c r="I29" s="218">
        <v>0.48532974101396292</v>
      </c>
      <c r="J29" s="218">
        <v>0.65160034824789492</v>
      </c>
      <c r="K29" s="219">
        <v>0.37252859115241937</v>
      </c>
    </row>
    <row r="31" spans="1:11" ht="12.75">
      <c r="A31" s="223" t="s">
        <v>39</v>
      </c>
      <c r="B31" s="190"/>
      <c r="C31" s="190"/>
      <c r="D31" s="190"/>
      <c r="E31" s="190"/>
      <c r="F31" s="190"/>
      <c r="G31" s="190"/>
      <c r="H31" s="190"/>
      <c r="I31" s="190"/>
      <c r="J31" s="190"/>
      <c r="K31" s="238"/>
    </row>
    <row r="32" spans="1:11" ht="13.5" thickBot="1">
      <c r="A32" s="224" t="s">
        <v>13</v>
      </c>
      <c r="B32" s="184"/>
      <c r="C32" s="184"/>
      <c r="D32" s="184"/>
      <c r="E32" s="184"/>
      <c r="F32" s="184"/>
      <c r="G32" s="184"/>
      <c r="H32" s="184"/>
      <c r="I32" s="184"/>
      <c r="J32" s="184"/>
      <c r="K32" s="238"/>
    </row>
    <row r="33" spans="1:11" ht="12.75">
      <c r="A33" s="197" t="s">
        <v>39</v>
      </c>
      <c r="B33" s="186"/>
      <c r="C33" s="187" t="s">
        <v>47</v>
      </c>
      <c r="D33" s="188"/>
      <c r="E33" s="188"/>
      <c r="F33" s="239"/>
      <c r="G33" s="240" t="s">
        <v>49</v>
      </c>
      <c r="H33" s="188"/>
      <c r="I33" s="188"/>
      <c r="J33" s="189"/>
      <c r="K33" s="238"/>
    </row>
    <row r="34" spans="1:11" ht="12.75">
      <c r="A34" s="199"/>
      <c r="B34" s="191"/>
      <c r="C34" s="192" t="s">
        <v>0</v>
      </c>
      <c r="D34" s="241"/>
      <c r="E34" s="241"/>
      <c r="F34" s="193"/>
      <c r="G34" s="194" t="s">
        <v>0</v>
      </c>
      <c r="H34" s="241"/>
      <c r="I34" s="241"/>
      <c r="J34" s="195"/>
      <c r="K34" s="238"/>
    </row>
    <row r="35" spans="1:11" ht="13.5" thickBot="1">
      <c r="A35" s="200"/>
      <c r="B35" s="196"/>
      <c r="C35" s="177" t="s">
        <v>5</v>
      </c>
      <c r="D35" s="178" t="s">
        <v>7</v>
      </c>
      <c r="E35" s="178" t="s">
        <v>9</v>
      </c>
      <c r="F35" s="178" t="s">
        <v>8</v>
      </c>
      <c r="G35" s="178" t="s">
        <v>5</v>
      </c>
      <c r="H35" s="178" t="s">
        <v>7</v>
      </c>
      <c r="I35" s="178" t="s">
        <v>9</v>
      </c>
      <c r="J35" s="179" t="s">
        <v>8</v>
      </c>
      <c r="K35" s="238"/>
    </row>
    <row r="36" spans="1:11" ht="12.75">
      <c r="A36" s="225"/>
      <c r="B36" s="180" t="s">
        <v>40</v>
      </c>
      <c r="C36" s="202">
        <v>3</v>
      </c>
      <c r="D36" s="204">
        <v>4.25</v>
      </c>
      <c r="E36" s="204">
        <v>2.9000000000000004</v>
      </c>
      <c r="F36" s="204">
        <v>3</v>
      </c>
      <c r="G36" s="231"/>
      <c r="H36" s="231"/>
      <c r="I36" s="231"/>
      <c r="J36" s="232"/>
      <c r="K36" s="238"/>
    </row>
    <row r="37" spans="1:11" ht="12.75">
      <c r="A37" s="199"/>
      <c r="B37" s="181" t="s">
        <v>41</v>
      </c>
      <c r="C37" s="206">
        <v>4</v>
      </c>
      <c r="D37" s="208">
        <v>5</v>
      </c>
      <c r="E37" s="208">
        <v>5</v>
      </c>
      <c r="F37" s="208">
        <v>5</v>
      </c>
      <c r="G37" s="207"/>
      <c r="H37" s="207"/>
      <c r="I37" s="207"/>
      <c r="J37" s="209"/>
      <c r="K37" s="238"/>
    </row>
    <row r="38" spans="1:11" ht="12.75">
      <c r="A38" s="199"/>
      <c r="B38" s="181" t="s">
        <v>42</v>
      </c>
      <c r="C38" s="206">
        <v>5</v>
      </c>
      <c r="D38" s="208">
        <v>10</v>
      </c>
      <c r="E38" s="208">
        <v>6.7083333333333339</v>
      </c>
      <c r="F38" s="208">
        <v>8</v>
      </c>
      <c r="G38" s="208">
        <v>5</v>
      </c>
      <c r="H38" s="208">
        <v>10</v>
      </c>
      <c r="I38" s="208">
        <v>7</v>
      </c>
      <c r="J38" s="233">
        <v>8</v>
      </c>
      <c r="K38" s="238"/>
    </row>
    <row r="39" spans="1:11" ht="12.75">
      <c r="A39" s="199"/>
      <c r="B39" s="181" t="s">
        <v>43</v>
      </c>
      <c r="C39" s="206">
        <v>10</v>
      </c>
      <c r="D39" s="208">
        <v>15</v>
      </c>
      <c r="E39" s="208">
        <v>15</v>
      </c>
      <c r="F39" s="208">
        <v>11</v>
      </c>
      <c r="G39" s="208">
        <v>10</v>
      </c>
      <c r="H39" s="208">
        <v>15</v>
      </c>
      <c r="I39" s="208">
        <v>15</v>
      </c>
      <c r="J39" s="233">
        <v>11</v>
      </c>
      <c r="K39" s="238"/>
    </row>
    <row r="40" spans="1:11" ht="12.75">
      <c r="A40" s="199"/>
      <c r="B40" s="181" t="s">
        <v>44</v>
      </c>
      <c r="C40" s="206">
        <v>15</v>
      </c>
      <c r="D40" s="208">
        <v>20</v>
      </c>
      <c r="E40" s="208">
        <v>15</v>
      </c>
      <c r="F40" s="208">
        <v>15</v>
      </c>
      <c r="G40" s="208">
        <v>15</v>
      </c>
      <c r="H40" s="208">
        <v>20</v>
      </c>
      <c r="I40" s="208">
        <v>15</v>
      </c>
      <c r="J40" s="233">
        <v>15</v>
      </c>
      <c r="K40" s="238"/>
    </row>
    <row r="41" spans="1:11" ht="12.75">
      <c r="A41" s="199"/>
      <c r="B41" s="181" t="s">
        <v>45</v>
      </c>
      <c r="C41" s="206">
        <v>20</v>
      </c>
      <c r="D41" s="208">
        <v>30</v>
      </c>
      <c r="E41" s="208">
        <v>20</v>
      </c>
      <c r="F41" s="208">
        <v>20</v>
      </c>
      <c r="G41" s="207"/>
      <c r="H41" s="207"/>
      <c r="I41" s="207"/>
      <c r="J41" s="209"/>
      <c r="K41" s="238"/>
    </row>
    <row r="42" spans="1:11" ht="13.5" thickBot="1">
      <c r="A42" s="200"/>
      <c r="B42" s="182" t="s">
        <v>46</v>
      </c>
      <c r="C42" s="234">
        <v>20.200000000000045</v>
      </c>
      <c r="D42" s="235">
        <v>35.25</v>
      </c>
      <c r="E42" s="235">
        <v>25</v>
      </c>
      <c r="F42" s="235">
        <v>30</v>
      </c>
      <c r="G42" s="236"/>
      <c r="H42" s="236"/>
      <c r="I42" s="236"/>
      <c r="J42" s="237"/>
      <c r="K42" s="238"/>
    </row>
  </sheetData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2"/>
  <sheetData>
    <row r="1" spans="1:11" ht="20.25" thickBot="1">
      <c r="A1" s="1" t="s">
        <v>50</v>
      </c>
    </row>
    <row r="2" spans="1:11" ht="12.75" thickTop="1"/>
    <row r="3" spans="1:11" ht="13.5" thickBot="1">
      <c r="A3" s="263" t="s">
        <v>31</v>
      </c>
      <c r="B3" s="264"/>
      <c r="C3" s="264"/>
      <c r="D3" s="264"/>
      <c r="E3" s="264"/>
      <c r="F3" s="264"/>
      <c r="G3" s="264"/>
      <c r="H3" s="264"/>
      <c r="I3" s="264"/>
    </row>
    <row r="4" spans="1:11" ht="12.75">
      <c r="A4" s="242"/>
      <c r="B4" s="265" t="s">
        <v>0</v>
      </c>
      <c r="C4" s="266"/>
      <c r="D4" s="267" t="s">
        <v>32</v>
      </c>
      <c r="E4" s="268"/>
      <c r="F4" s="268"/>
      <c r="G4" s="268"/>
      <c r="H4" s="268"/>
      <c r="I4" s="269"/>
    </row>
    <row r="5" spans="1:11" ht="12.75">
      <c r="A5" s="243"/>
      <c r="B5" s="270"/>
      <c r="C5" s="271"/>
      <c r="D5" s="272" t="s">
        <v>6</v>
      </c>
      <c r="E5" s="273"/>
      <c r="F5" s="274" t="s">
        <v>11</v>
      </c>
      <c r="G5" s="273"/>
      <c r="H5" s="274" t="s">
        <v>10</v>
      </c>
      <c r="I5" s="275"/>
    </row>
    <row r="6" spans="1:11" ht="13.5" thickBot="1">
      <c r="A6" s="244"/>
      <c r="B6" s="264"/>
      <c r="C6" s="276"/>
      <c r="D6" s="257" t="s">
        <v>33</v>
      </c>
      <c r="E6" s="258" t="s">
        <v>2</v>
      </c>
      <c r="F6" s="258" t="s">
        <v>33</v>
      </c>
      <c r="G6" s="258" t="s">
        <v>2</v>
      </c>
      <c r="H6" s="258" t="s">
        <v>33</v>
      </c>
      <c r="I6" s="259" t="s">
        <v>2</v>
      </c>
    </row>
    <row r="7" spans="1:11" ht="12" customHeight="1">
      <c r="A7" s="277" t="s">
        <v>36</v>
      </c>
      <c r="B7" s="278"/>
      <c r="C7" s="260" t="s">
        <v>5</v>
      </c>
      <c r="D7" s="245">
        <v>90</v>
      </c>
      <c r="E7" s="246">
        <v>0.88235294117647056</v>
      </c>
      <c r="F7" s="247">
        <v>12</v>
      </c>
      <c r="G7" s="246">
        <v>0.11764705882352942</v>
      </c>
      <c r="H7" s="247">
        <v>102</v>
      </c>
      <c r="I7" s="248">
        <v>1</v>
      </c>
    </row>
    <row r="8" spans="1:11" ht="12" customHeight="1">
      <c r="A8" s="279"/>
      <c r="B8" s="270"/>
      <c r="C8" s="261" t="s">
        <v>7</v>
      </c>
      <c r="D8" s="249">
        <v>139</v>
      </c>
      <c r="E8" s="250">
        <v>0.99285714285714288</v>
      </c>
      <c r="F8" s="251">
        <v>1</v>
      </c>
      <c r="G8" s="250">
        <v>7.1428571428571426E-3</v>
      </c>
      <c r="H8" s="251">
        <v>140</v>
      </c>
      <c r="I8" s="252">
        <v>1</v>
      </c>
    </row>
    <row r="9" spans="1:11" ht="12" customHeight="1">
      <c r="A9" s="279"/>
      <c r="B9" s="270"/>
      <c r="C9" s="261" t="s">
        <v>9</v>
      </c>
      <c r="D9" s="249">
        <v>110</v>
      </c>
      <c r="E9" s="250">
        <v>0.93220338983050854</v>
      </c>
      <c r="F9" s="251">
        <v>8</v>
      </c>
      <c r="G9" s="250">
        <v>6.7796610169491525E-2</v>
      </c>
      <c r="H9" s="251">
        <v>118</v>
      </c>
      <c r="I9" s="252">
        <v>1</v>
      </c>
    </row>
    <row r="10" spans="1:11" ht="12.75" customHeight="1" thickBot="1">
      <c r="A10" s="280"/>
      <c r="B10" s="264"/>
      <c r="C10" s="262" t="s">
        <v>8</v>
      </c>
      <c r="D10" s="253">
        <v>81</v>
      </c>
      <c r="E10" s="254">
        <v>0.89010989010989006</v>
      </c>
      <c r="F10" s="255">
        <v>10</v>
      </c>
      <c r="G10" s="254">
        <v>0.10989010989010989</v>
      </c>
      <c r="H10" s="255">
        <v>91</v>
      </c>
      <c r="I10" s="256">
        <v>1</v>
      </c>
    </row>
    <row r="12" spans="1:11" ht="12.75">
      <c r="A12" s="300" t="s">
        <v>12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</row>
    <row r="13" spans="1:11" ht="13.5" thickBot="1">
      <c r="A13" s="301" t="s">
        <v>38</v>
      </c>
      <c r="B13" s="264"/>
      <c r="C13" s="264"/>
      <c r="D13" s="264"/>
      <c r="E13" s="281"/>
      <c r="F13" s="281"/>
      <c r="G13" s="281"/>
      <c r="H13" s="281"/>
      <c r="I13" s="281"/>
      <c r="J13" s="281"/>
      <c r="K13" s="281"/>
    </row>
    <row r="14" spans="1:11" ht="12.75">
      <c r="A14" s="302" t="s">
        <v>14</v>
      </c>
      <c r="B14" s="303"/>
      <c r="C14" s="266"/>
      <c r="D14" s="304" t="s">
        <v>0</v>
      </c>
      <c r="E14" s="303"/>
      <c r="F14" s="303"/>
      <c r="G14" s="303"/>
      <c r="H14" s="303"/>
      <c r="I14" s="303"/>
      <c r="J14" s="303"/>
      <c r="K14" s="266"/>
    </row>
    <row r="15" spans="1:11" ht="12.75">
      <c r="A15" s="279"/>
      <c r="B15" s="270"/>
      <c r="C15" s="271"/>
      <c r="D15" s="305" t="s">
        <v>5</v>
      </c>
      <c r="E15" s="306"/>
      <c r="F15" s="307" t="s">
        <v>7</v>
      </c>
      <c r="G15" s="306"/>
      <c r="H15" s="307" t="s">
        <v>9</v>
      </c>
      <c r="I15" s="306"/>
      <c r="J15" s="307" t="s">
        <v>8</v>
      </c>
      <c r="K15" s="308"/>
    </row>
    <row r="16" spans="1:11" ht="12.75" customHeight="1" thickBot="1">
      <c r="A16" s="280"/>
      <c r="B16" s="264"/>
      <c r="C16" s="276"/>
      <c r="D16" s="257" t="s">
        <v>15</v>
      </c>
      <c r="E16" s="258" t="s">
        <v>16</v>
      </c>
      <c r="F16" s="258" t="s">
        <v>15</v>
      </c>
      <c r="G16" s="258" t="s">
        <v>16</v>
      </c>
      <c r="H16" s="258" t="s">
        <v>15</v>
      </c>
      <c r="I16" s="258" t="s">
        <v>16</v>
      </c>
      <c r="J16" s="258" t="s">
        <v>15</v>
      </c>
      <c r="K16" s="259" t="s">
        <v>16</v>
      </c>
    </row>
    <row r="17" spans="1:11" ht="12.75">
      <c r="A17" s="302"/>
      <c r="B17" s="265" t="s">
        <v>17</v>
      </c>
      <c r="C17" s="266"/>
      <c r="D17" s="282">
        <v>5.4740740740740739</v>
      </c>
      <c r="E17" s="283">
        <v>0.61760768317744896</v>
      </c>
      <c r="F17" s="284">
        <v>3.5929256594724222</v>
      </c>
      <c r="G17" s="283">
        <v>0.25141958304916351</v>
      </c>
      <c r="H17" s="284">
        <v>3.3568181818181819</v>
      </c>
      <c r="I17" s="283">
        <v>0.22190146505053496</v>
      </c>
      <c r="J17" s="284">
        <v>4.1039094650205765</v>
      </c>
      <c r="K17" s="285">
        <v>0.47714736183321965</v>
      </c>
    </row>
    <row r="18" spans="1:11" ht="12.75">
      <c r="A18" s="279"/>
      <c r="B18" s="309" t="s">
        <v>18</v>
      </c>
      <c r="C18" s="261" t="s">
        <v>19</v>
      </c>
      <c r="D18" s="286">
        <v>4.2469007629493207</v>
      </c>
      <c r="E18" s="287"/>
      <c r="F18" s="288">
        <v>3.0957928273743169</v>
      </c>
      <c r="G18" s="287"/>
      <c r="H18" s="288">
        <v>2.9170166921632168</v>
      </c>
      <c r="I18" s="287"/>
      <c r="J18" s="288">
        <v>3.1543559536884271</v>
      </c>
      <c r="K18" s="289"/>
    </row>
    <row r="19" spans="1:11" ht="12.75">
      <c r="A19" s="279"/>
      <c r="B19" s="270"/>
      <c r="C19" s="261" t="s">
        <v>20</v>
      </c>
      <c r="D19" s="286">
        <v>6.701247385198827</v>
      </c>
      <c r="E19" s="287"/>
      <c r="F19" s="288">
        <v>4.0900584915705274</v>
      </c>
      <c r="G19" s="287"/>
      <c r="H19" s="288">
        <v>3.7966196714731471</v>
      </c>
      <c r="I19" s="287"/>
      <c r="J19" s="288">
        <v>5.0534629763527263</v>
      </c>
      <c r="K19" s="289"/>
    </row>
    <row r="20" spans="1:11" ht="12.75">
      <c r="A20" s="279"/>
      <c r="B20" s="309" t="s">
        <v>21</v>
      </c>
      <c r="C20" s="271"/>
      <c r="D20" s="286">
        <v>4.6846707818930042</v>
      </c>
      <c r="E20" s="287"/>
      <c r="F20" s="288">
        <v>3.2536304289901414</v>
      </c>
      <c r="G20" s="287"/>
      <c r="H20" s="288">
        <v>3.1094276094276094</v>
      </c>
      <c r="I20" s="287"/>
      <c r="J20" s="288">
        <v>3.4979423868312756</v>
      </c>
      <c r="K20" s="289"/>
    </row>
    <row r="21" spans="1:11" ht="12.75">
      <c r="A21" s="279"/>
      <c r="B21" s="309" t="s">
        <v>22</v>
      </c>
      <c r="C21" s="271"/>
      <c r="D21" s="286">
        <v>3.5</v>
      </c>
      <c r="E21" s="287"/>
      <c r="F21" s="288">
        <v>3</v>
      </c>
      <c r="G21" s="287"/>
      <c r="H21" s="288">
        <v>3</v>
      </c>
      <c r="I21" s="287"/>
      <c r="J21" s="288">
        <v>3</v>
      </c>
      <c r="K21" s="289"/>
    </row>
    <row r="22" spans="1:11" ht="12.75">
      <c r="A22" s="279"/>
      <c r="B22" s="309" t="s">
        <v>23</v>
      </c>
      <c r="C22" s="271"/>
      <c r="D22" s="290">
        <v>34.32953252878346</v>
      </c>
      <c r="E22" s="287"/>
      <c r="F22" s="291">
        <v>8.7864411369455144</v>
      </c>
      <c r="G22" s="287"/>
      <c r="H22" s="291">
        <v>5.4164286210731163</v>
      </c>
      <c r="I22" s="287"/>
      <c r="J22" s="291">
        <v>18.441237997256515</v>
      </c>
      <c r="K22" s="289"/>
    </row>
    <row r="23" spans="1:11" ht="12.75">
      <c r="A23" s="279"/>
      <c r="B23" s="309" t="s">
        <v>24</v>
      </c>
      <c r="C23" s="271"/>
      <c r="D23" s="292">
        <v>5.8591409377811914</v>
      </c>
      <c r="E23" s="287"/>
      <c r="F23" s="293">
        <v>2.9641931679540581</v>
      </c>
      <c r="G23" s="287"/>
      <c r="H23" s="293">
        <v>2.3273221996692071</v>
      </c>
      <c r="I23" s="287"/>
      <c r="J23" s="293">
        <v>4.2943262564989766</v>
      </c>
      <c r="K23" s="289"/>
    </row>
    <row r="24" spans="1:11" ht="12.75">
      <c r="A24" s="279"/>
      <c r="B24" s="309" t="s">
        <v>25</v>
      </c>
      <c r="C24" s="271"/>
      <c r="D24" s="294">
        <v>0.41666666666666669</v>
      </c>
      <c r="E24" s="287"/>
      <c r="F24" s="295">
        <v>0.41666666666666669</v>
      </c>
      <c r="G24" s="287"/>
      <c r="H24" s="295">
        <v>0.33333333333333331</v>
      </c>
      <c r="I24" s="287"/>
      <c r="J24" s="295">
        <v>0.25</v>
      </c>
      <c r="K24" s="289"/>
    </row>
    <row r="25" spans="1:11" ht="12.75">
      <c r="A25" s="279"/>
      <c r="B25" s="309" t="s">
        <v>26</v>
      </c>
      <c r="C25" s="271"/>
      <c r="D25" s="294">
        <v>30</v>
      </c>
      <c r="E25" s="287"/>
      <c r="F25" s="295">
        <v>16</v>
      </c>
      <c r="G25" s="287"/>
      <c r="H25" s="295">
        <v>16</v>
      </c>
      <c r="I25" s="287"/>
      <c r="J25" s="295">
        <v>24</v>
      </c>
      <c r="K25" s="289"/>
    </row>
    <row r="26" spans="1:11" ht="12.75">
      <c r="A26" s="279"/>
      <c r="B26" s="309" t="s">
        <v>27</v>
      </c>
      <c r="C26" s="271"/>
      <c r="D26" s="294">
        <v>29.583333333333332</v>
      </c>
      <c r="E26" s="287"/>
      <c r="F26" s="295">
        <v>15.583333333333334</v>
      </c>
      <c r="G26" s="287"/>
      <c r="H26" s="295">
        <v>15.666666666666666</v>
      </c>
      <c r="I26" s="287"/>
      <c r="J26" s="295">
        <v>23.75</v>
      </c>
      <c r="K26" s="289"/>
    </row>
    <row r="27" spans="1:11" ht="12.75">
      <c r="A27" s="279"/>
      <c r="B27" s="309" t="s">
        <v>28</v>
      </c>
      <c r="C27" s="271"/>
      <c r="D27" s="294">
        <v>4.041666666666667</v>
      </c>
      <c r="E27" s="287"/>
      <c r="F27" s="295">
        <v>3.5</v>
      </c>
      <c r="G27" s="287"/>
      <c r="H27" s="295">
        <v>2.5</v>
      </c>
      <c r="I27" s="287"/>
      <c r="J27" s="295">
        <v>4.333333333333333</v>
      </c>
      <c r="K27" s="289"/>
    </row>
    <row r="28" spans="1:11" ht="12.75">
      <c r="A28" s="279"/>
      <c r="B28" s="309" t="s">
        <v>29</v>
      </c>
      <c r="C28" s="271"/>
      <c r="D28" s="290">
        <v>2.4838013158761885</v>
      </c>
      <c r="E28" s="291">
        <v>0.25403197033365071</v>
      </c>
      <c r="F28" s="291">
        <v>1.8319122355949375</v>
      </c>
      <c r="G28" s="291">
        <v>0.2055673299062683</v>
      </c>
      <c r="H28" s="291">
        <v>2.1705861436617395</v>
      </c>
      <c r="I28" s="291">
        <v>0.23044783259705748</v>
      </c>
      <c r="J28" s="291">
        <v>2.4986834345339024</v>
      </c>
      <c r="K28" s="296">
        <v>0.26730249548092083</v>
      </c>
    </row>
    <row r="29" spans="1:11" ht="13.5" thickBot="1">
      <c r="A29" s="280"/>
      <c r="B29" s="310" t="s">
        <v>30</v>
      </c>
      <c r="C29" s="276"/>
      <c r="D29" s="297">
        <v>6.5777497565602303</v>
      </c>
      <c r="E29" s="298">
        <v>0.50293590679899058</v>
      </c>
      <c r="F29" s="298">
        <v>4.0263934421668939</v>
      </c>
      <c r="G29" s="298">
        <v>0.40835412913506441</v>
      </c>
      <c r="H29" s="298">
        <v>7.9883874503082311</v>
      </c>
      <c r="I29" s="298">
        <v>0.45702141737562285</v>
      </c>
      <c r="J29" s="298">
        <v>7.8234495974376728</v>
      </c>
      <c r="K29" s="299">
        <v>0.52867454677316728</v>
      </c>
    </row>
    <row r="31" spans="1:11" ht="12.75" customHeight="1">
      <c r="A31" s="300" t="s">
        <v>39</v>
      </c>
      <c r="B31" s="270"/>
      <c r="C31" s="270"/>
      <c r="D31" s="270"/>
      <c r="E31" s="270"/>
      <c r="F31" s="270"/>
      <c r="G31" s="270"/>
      <c r="H31" s="270"/>
      <c r="I31" s="270"/>
      <c r="J31" s="270"/>
      <c r="K31" s="320"/>
    </row>
    <row r="32" spans="1:11" ht="13.5" customHeight="1" thickBot="1">
      <c r="A32" s="301" t="s">
        <v>38</v>
      </c>
      <c r="B32" s="264"/>
      <c r="C32" s="264"/>
      <c r="D32" s="264"/>
      <c r="E32" s="264"/>
      <c r="F32" s="264"/>
      <c r="G32" s="264"/>
      <c r="H32" s="264"/>
      <c r="I32" s="264"/>
      <c r="J32" s="264"/>
      <c r="K32" s="320"/>
    </row>
    <row r="33" spans="1:11" ht="12.75" customHeight="1">
      <c r="A33" s="277" t="s">
        <v>39</v>
      </c>
      <c r="B33" s="266"/>
      <c r="C33" s="304" t="s">
        <v>47</v>
      </c>
      <c r="D33" s="303"/>
      <c r="E33" s="303"/>
      <c r="F33" s="318"/>
      <c r="G33" s="321" t="s">
        <v>49</v>
      </c>
      <c r="H33" s="303"/>
      <c r="I33" s="303"/>
      <c r="J33" s="266"/>
      <c r="K33" s="320"/>
    </row>
    <row r="34" spans="1:11" ht="12.75" customHeight="1">
      <c r="A34" s="279"/>
      <c r="B34" s="271"/>
      <c r="C34" s="305" t="s">
        <v>0</v>
      </c>
      <c r="D34" s="319"/>
      <c r="E34" s="319"/>
      <c r="F34" s="306"/>
      <c r="G34" s="307" t="s">
        <v>0</v>
      </c>
      <c r="H34" s="319"/>
      <c r="I34" s="319"/>
      <c r="J34" s="308"/>
      <c r="K34" s="320"/>
    </row>
    <row r="35" spans="1:11" ht="13.5" thickBot="1">
      <c r="A35" s="280"/>
      <c r="B35" s="276"/>
      <c r="C35" s="257" t="s">
        <v>5</v>
      </c>
      <c r="D35" s="258" t="s">
        <v>7</v>
      </c>
      <c r="E35" s="258" t="s">
        <v>9</v>
      </c>
      <c r="F35" s="258" t="s">
        <v>8</v>
      </c>
      <c r="G35" s="258" t="s">
        <v>5</v>
      </c>
      <c r="H35" s="258" t="s">
        <v>7</v>
      </c>
      <c r="I35" s="258" t="s">
        <v>9</v>
      </c>
      <c r="J35" s="259" t="s">
        <v>8</v>
      </c>
      <c r="K35" s="320"/>
    </row>
    <row r="36" spans="1:11" ht="12.75">
      <c r="A36" s="302"/>
      <c r="B36" s="260" t="s">
        <v>40</v>
      </c>
      <c r="C36" s="282">
        <v>0.87916666666666665</v>
      </c>
      <c r="D36" s="284">
        <v>0.58333333333333337</v>
      </c>
      <c r="E36" s="284">
        <v>1</v>
      </c>
      <c r="F36" s="284">
        <v>0.59166666666666667</v>
      </c>
      <c r="G36" s="311"/>
      <c r="H36" s="311"/>
      <c r="I36" s="311"/>
      <c r="J36" s="312"/>
      <c r="K36" s="320"/>
    </row>
    <row r="37" spans="1:11" ht="12.75">
      <c r="A37" s="279"/>
      <c r="B37" s="261" t="s">
        <v>41</v>
      </c>
      <c r="C37" s="286">
        <v>1.0083333333333333</v>
      </c>
      <c r="D37" s="288">
        <v>1</v>
      </c>
      <c r="E37" s="288">
        <v>1</v>
      </c>
      <c r="F37" s="288">
        <v>0.83333333333333337</v>
      </c>
      <c r="G37" s="287"/>
      <c r="H37" s="287"/>
      <c r="I37" s="287"/>
      <c r="J37" s="289"/>
      <c r="K37" s="320"/>
    </row>
    <row r="38" spans="1:11" ht="12.75">
      <c r="A38" s="279"/>
      <c r="B38" s="261" t="s">
        <v>42</v>
      </c>
      <c r="C38" s="286">
        <v>2</v>
      </c>
      <c r="D38" s="288">
        <v>1.5</v>
      </c>
      <c r="E38" s="288">
        <v>1.625</v>
      </c>
      <c r="F38" s="288">
        <v>1.1666666666666667</v>
      </c>
      <c r="G38" s="288">
        <v>2</v>
      </c>
      <c r="H38" s="288">
        <v>1.5</v>
      </c>
      <c r="I38" s="288">
        <v>1.6666666666666665</v>
      </c>
      <c r="J38" s="313">
        <v>1.1666666666666667</v>
      </c>
      <c r="K38" s="320"/>
    </row>
    <row r="39" spans="1:11" ht="12.75">
      <c r="A39" s="279"/>
      <c r="B39" s="261" t="s">
        <v>43</v>
      </c>
      <c r="C39" s="286">
        <v>3.5</v>
      </c>
      <c r="D39" s="288">
        <v>3</v>
      </c>
      <c r="E39" s="288">
        <v>3</v>
      </c>
      <c r="F39" s="288">
        <v>3</v>
      </c>
      <c r="G39" s="288">
        <v>3.5</v>
      </c>
      <c r="H39" s="288">
        <v>3</v>
      </c>
      <c r="I39" s="288">
        <v>3</v>
      </c>
      <c r="J39" s="313">
        <v>3</v>
      </c>
      <c r="K39" s="320"/>
    </row>
    <row r="40" spans="1:11" ht="12.75">
      <c r="A40" s="279"/>
      <c r="B40" s="261" t="s">
        <v>44</v>
      </c>
      <c r="C40" s="286">
        <v>6.041666666666667</v>
      </c>
      <c r="D40" s="288">
        <v>5</v>
      </c>
      <c r="E40" s="288">
        <v>4.125</v>
      </c>
      <c r="F40" s="288">
        <v>5.5</v>
      </c>
      <c r="G40" s="288">
        <v>6</v>
      </c>
      <c r="H40" s="288">
        <v>5</v>
      </c>
      <c r="I40" s="288">
        <v>4</v>
      </c>
      <c r="J40" s="313">
        <v>5</v>
      </c>
      <c r="K40" s="320"/>
    </row>
    <row r="41" spans="1:11" ht="12.75">
      <c r="A41" s="279"/>
      <c r="B41" s="261" t="s">
        <v>45</v>
      </c>
      <c r="C41" s="286">
        <v>11.900000000000006</v>
      </c>
      <c r="D41" s="288">
        <v>7</v>
      </c>
      <c r="E41" s="288">
        <v>5.9500000000000028</v>
      </c>
      <c r="F41" s="288">
        <v>8.7999999999999972</v>
      </c>
      <c r="G41" s="287"/>
      <c r="H41" s="287"/>
      <c r="I41" s="287"/>
      <c r="J41" s="289"/>
      <c r="K41" s="320"/>
    </row>
    <row r="42" spans="1:11" ht="13.5" thickBot="1">
      <c r="A42" s="280"/>
      <c r="B42" s="262" t="s">
        <v>46</v>
      </c>
      <c r="C42" s="314">
        <v>20</v>
      </c>
      <c r="D42" s="315">
        <v>10</v>
      </c>
      <c r="E42" s="315">
        <v>7.7250000000000014</v>
      </c>
      <c r="F42" s="315">
        <v>13.700000000000017</v>
      </c>
      <c r="G42" s="316"/>
      <c r="H42" s="316"/>
      <c r="I42" s="316"/>
      <c r="J42" s="317"/>
      <c r="K42" s="320"/>
    </row>
  </sheetData>
  <phoneticPr fontId="16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G20" sqref="G20:K24"/>
    </sheetView>
  </sheetViews>
  <sheetFormatPr defaultRowHeight="12"/>
  <sheetData>
    <row r="1" spans="1:9" ht="20.25" thickBot="1">
      <c r="A1" s="1" t="s">
        <v>171</v>
      </c>
    </row>
    <row r="2" spans="1:9" ht="12.75" thickTop="1"/>
    <row r="3" spans="1:9" ht="18" thickBot="1">
      <c r="A3" s="651" t="s">
        <v>178</v>
      </c>
    </row>
    <row r="4" spans="1:9" ht="13.5" thickTop="1" thickBot="1">
      <c r="A4" s="646"/>
      <c r="B4" s="706" t="s">
        <v>174</v>
      </c>
      <c r="C4" s="706"/>
      <c r="D4" s="706" t="s">
        <v>7</v>
      </c>
      <c r="E4" s="706"/>
      <c r="F4" s="706" t="s">
        <v>9</v>
      </c>
      <c r="G4" s="706"/>
      <c r="H4" s="706" t="s">
        <v>8</v>
      </c>
      <c r="I4" s="706"/>
    </row>
    <row r="5" spans="1:9">
      <c r="A5" s="647" t="s">
        <v>172</v>
      </c>
      <c r="B5" s="647">
        <v>132</v>
      </c>
      <c r="C5" s="647">
        <v>46.3</v>
      </c>
      <c r="D5" s="647" t="s">
        <v>175</v>
      </c>
      <c r="E5" s="647"/>
      <c r="F5" s="647">
        <v>89</v>
      </c>
      <c r="G5" s="647">
        <v>75.400000000000006</v>
      </c>
      <c r="H5" s="647">
        <v>197</v>
      </c>
      <c r="I5" s="647">
        <v>78.8</v>
      </c>
    </row>
    <row r="6" spans="1:9">
      <c r="A6" s="647" t="s">
        <v>177</v>
      </c>
      <c r="B6" s="647">
        <v>127</v>
      </c>
      <c r="C6" s="647">
        <v>44.6</v>
      </c>
      <c r="D6" s="647" t="s">
        <v>175</v>
      </c>
      <c r="E6" s="647"/>
      <c r="F6" s="647">
        <v>28</v>
      </c>
      <c r="G6" s="647">
        <v>23.7</v>
      </c>
      <c r="H6" s="647">
        <v>49</v>
      </c>
      <c r="I6" s="647">
        <v>19.600000000000001</v>
      </c>
    </row>
    <row r="7" spans="1:9">
      <c r="A7" s="647" t="s">
        <v>176</v>
      </c>
      <c r="B7" s="647">
        <v>3</v>
      </c>
      <c r="C7" s="647">
        <v>1.1000000000000001</v>
      </c>
      <c r="D7" s="647" t="s">
        <v>175</v>
      </c>
      <c r="E7" s="647"/>
      <c r="F7" s="647">
        <v>1</v>
      </c>
      <c r="G7" s="647">
        <v>0.8</v>
      </c>
      <c r="H7" s="647">
        <v>0</v>
      </c>
      <c r="I7" s="647">
        <v>0</v>
      </c>
    </row>
    <row r="8" spans="1:9" ht="12.75" thickBot="1">
      <c r="A8" s="647" t="s">
        <v>173</v>
      </c>
      <c r="B8" s="647">
        <v>23</v>
      </c>
      <c r="C8" s="647">
        <v>8.1</v>
      </c>
      <c r="D8" s="647" t="s">
        <v>175</v>
      </c>
      <c r="E8" s="647"/>
      <c r="F8" s="647">
        <v>0</v>
      </c>
      <c r="G8" s="647">
        <v>0</v>
      </c>
      <c r="H8" s="647">
        <v>4</v>
      </c>
      <c r="I8" s="647">
        <v>1.6</v>
      </c>
    </row>
    <row r="9" spans="1:9" ht="12.75" thickBot="1">
      <c r="A9" s="648" t="s">
        <v>10</v>
      </c>
      <c r="B9" s="648">
        <v>285</v>
      </c>
      <c r="C9" s="648">
        <v>100</v>
      </c>
      <c r="D9" s="648" t="s">
        <v>175</v>
      </c>
      <c r="E9" s="648"/>
      <c r="F9" s="648">
        <v>118</v>
      </c>
      <c r="G9" s="648">
        <v>100</v>
      </c>
      <c r="H9" s="648">
        <v>250</v>
      </c>
      <c r="I9" s="648">
        <v>100</v>
      </c>
    </row>
    <row r="10" spans="1:9" ht="12.75" thickTop="1"/>
    <row r="11" spans="1:9" ht="18" thickBot="1">
      <c r="A11" s="652" t="s">
        <v>179</v>
      </c>
    </row>
    <row r="12" spans="1:9" ht="13.5" thickTop="1" thickBot="1">
      <c r="A12" s="646"/>
      <c r="B12" s="646" t="s">
        <v>5</v>
      </c>
      <c r="C12" s="646" t="s">
        <v>7</v>
      </c>
      <c r="D12" s="646" t="s">
        <v>9</v>
      </c>
      <c r="E12" s="646" t="s">
        <v>8</v>
      </c>
    </row>
    <row r="13" spans="1:9">
      <c r="A13" s="647" t="s">
        <v>172</v>
      </c>
      <c r="B13" s="647">
        <v>132</v>
      </c>
      <c r="C13" s="647" t="s">
        <v>175</v>
      </c>
      <c r="D13" s="647">
        <v>89</v>
      </c>
      <c r="E13" s="647">
        <v>197</v>
      </c>
    </row>
    <row r="14" spans="1:9">
      <c r="A14" s="647" t="s">
        <v>177</v>
      </c>
      <c r="B14" s="647">
        <v>127</v>
      </c>
      <c r="C14" s="647" t="s">
        <v>175</v>
      </c>
      <c r="D14" s="647">
        <v>28</v>
      </c>
      <c r="E14" s="647">
        <v>49</v>
      </c>
    </row>
    <row r="15" spans="1:9">
      <c r="A15" s="647" t="s">
        <v>176</v>
      </c>
      <c r="B15" s="647">
        <v>3</v>
      </c>
      <c r="C15" s="647" t="s">
        <v>175</v>
      </c>
      <c r="D15" s="647">
        <v>1</v>
      </c>
      <c r="E15" s="647">
        <v>0</v>
      </c>
    </row>
    <row r="16" spans="1:9" ht="12.75" thickBot="1">
      <c r="A16" s="647" t="s">
        <v>173</v>
      </c>
      <c r="B16" s="647">
        <v>23</v>
      </c>
      <c r="C16" s="647" t="s">
        <v>175</v>
      </c>
      <c r="D16" s="647">
        <v>0</v>
      </c>
      <c r="E16" s="647">
        <v>4</v>
      </c>
    </row>
    <row r="17" spans="1:11" ht="12.75" thickBot="1">
      <c r="A17" s="648" t="s">
        <v>10</v>
      </c>
      <c r="B17" s="648">
        <v>285</v>
      </c>
      <c r="C17" s="648" t="s">
        <v>175</v>
      </c>
      <c r="D17" s="648">
        <v>118</v>
      </c>
      <c r="E17" s="648">
        <v>250</v>
      </c>
    </row>
    <row r="18" spans="1:11" ht="12.75" thickTop="1"/>
    <row r="19" spans="1:11" ht="18" thickBot="1">
      <c r="A19" s="652" t="s">
        <v>180</v>
      </c>
    </row>
    <row r="20" spans="1:11" ht="13.5" thickTop="1" thickBot="1">
      <c r="A20" s="646"/>
      <c r="B20" s="646" t="s">
        <v>5</v>
      </c>
      <c r="C20" s="646" t="s">
        <v>7</v>
      </c>
      <c r="D20" s="646" t="s">
        <v>9</v>
      </c>
      <c r="E20" s="646" t="s">
        <v>8</v>
      </c>
      <c r="G20" s="646"/>
      <c r="H20" s="646" t="s">
        <v>5</v>
      </c>
      <c r="I20" s="646" t="s">
        <v>7</v>
      </c>
      <c r="J20" s="646" t="s">
        <v>9</v>
      </c>
      <c r="K20" s="646" t="s">
        <v>8</v>
      </c>
    </row>
    <row r="21" spans="1:11">
      <c r="A21" s="647" t="s">
        <v>172</v>
      </c>
      <c r="B21" s="647">
        <v>46.3</v>
      </c>
      <c r="C21" s="647" t="s">
        <v>175</v>
      </c>
      <c r="D21" s="647">
        <v>75.400000000000006</v>
      </c>
      <c r="E21" s="647">
        <v>78.8</v>
      </c>
      <c r="G21" s="647" t="s">
        <v>172</v>
      </c>
      <c r="H21" s="649">
        <f>B21/100</f>
        <v>0.46299999999999997</v>
      </c>
      <c r="I21" s="649"/>
      <c r="J21" s="649">
        <f t="shared" ref="J21:K25" si="0">D21/100</f>
        <v>0.754</v>
      </c>
      <c r="K21" s="649">
        <f t="shared" si="0"/>
        <v>0.78799999999999992</v>
      </c>
    </row>
    <row r="22" spans="1:11">
      <c r="A22" s="647" t="s">
        <v>177</v>
      </c>
      <c r="B22" s="647">
        <v>44.6</v>
      </c>
      <c r="C22" s="647" t="s">
        <v>175</v>
      </c>
      <c r="D22" s="647">
        <v>23.7</v>
      </c>
      <c r="E22" s="647">
        <v>19.600000000000001</v>
      </c>
      <c r="G22" s="647" t="s">
        <v>177</v>
      </c>
      <c r="H22" s="649">
        <f t="shared" ref="H22:H25" si="1">B22/100</f>
        <v>0.44600000000000001</v>
      </c>
      <c r="I22" s="649"/>
      <c r="J22" s="649">
        <f t="shared" si="0"/>
        <v>0.23699999999999999</v>
      </c>
      <c r="K22" s="649">
        <f t="shared" si="0"/>
        <v>0.19600000000000001</v>
      </c>
    </row>
    <row r="23" spans="1:11">
      <c r="A23" s="647" t="s">
        <v>176</v>
      </c>
      <c r="B23" s="647">
        <v>1.1000000000000001</v>
      </c>
      <c r="C23" s="647" t="s">
        <v>175</v>
      </c>
      <c r="D23" s="647">
        <v>0.8</v>
      </c>
      <c r="E23" s="647">
        <v>0</v>
      </c>
      <c r="G23" s="647" t="s">
        <v>176</v>
      </c>
      <c r="H23" s="649">
        <f t="shared" si="1"/>
        <v>1.1000000000000001E-2</v>
      </c>
      <c r="I23" s="649"/>
      <c r="J23" s="649">
        <f t="shared" si="0"/>
        <v>8.0000000000000002E-3</v>
      </c>
      <c r="K23" s="649">
        <f t="shared" si="0"/>
        <v>0</v>
      </c>
    </row>
    <row r="24" spans="1:11" ht="12.75" thickBot="1">
      <c r="A24" s="647" t="s">
        <v>173</v>
      </c>
      <c r="B24" s="647">
        <v>8.1</v>
      </c>
      <c r="C24" s="647" t="s">
        <v>175</v>
      </c>
      <c r="D24" s="647">
        <v>0</v>
      </c>
      <c r="E24" s="647">
        <v>1.6</v>
      </c>
      <c r="G24" s="647" t="s">
        <v>173</v>
      </c>
      <c r="H24" s="649">
        <f t="shared" si="1"/>
        <v>8.1000000000000003E-2</v>
      </c>
      <c r="I24" s="649"/>
      <c r="J24" s="649">
        <f t="shared" si="0"/>
        <v>0</v>
      </c>
      <c r="K24" s="649">
        <f t="shared" si="0"/>
        <v>1.6E-2</v>
      </c>
    </row>
    <row r="25" spans="1:11" ht="12.75" thickBot="1">
      <c r="A25" s="648" t="s">
        <v>10</v>
      </c>
      <c r="B25" s="648">
        <v>100</v>
      </c>
      <c r="C25" s="648" t="s">
        <v>175</v>
      </c>
      <c r="D25" s="648">
        <v>100</v>
      </c>
      <c r="E25" s="648">
        <v>100</v>
      </c>
      <c r="G25" s="648" t="s">
        <v>10</v>
      </c>
      <c r="H25" s="650">
        <f t="shared" si="1"/>
        <v>1</v>
      </c>
      <c r="I25" s="650"/>
      <c r="J25" s="650">
        <f t="shared" si="0"/>
        <v>1</v>
      </c>
      <c r="K25" s="650">
        <f t="shared" si="0"/>
        <v>1</v>
      </c>
    </row>
    <row r="26" spans="1:11" ht="12.75" thickTop="1"/>
    <row r="27" spans="1:11" ht="13.5" thickBot="1">
      <c r="A27" s="711" t="s">
        <v>31</v>
      </c>
      <c r="B27" s="703"/>
      <c r="C27" s="703"/>
      <c r="D27" s="703"/>
      <c r="E27" s="703"/>
      <c r="F27" s="703"/>
      <c r="G27" s="703"/>
      <c r="H27" s="703"/>
      <c r="I27" s="638"/>
    </row>
    <row r="28" spans="1:11" ht="13.5" thickBot="1">
      <c r="A28" s="712" t="s">
        <v>0</v>
      </c>
      <c r="B28" s="713"/>
      <c r="C28" s="716" t="s">
        <v>32</v>
      </c>
      <c r="D28" s="717"/>
      <c r="E28" s="717"/>
      <c r="F28" s="717"/>
      <c r="G28" s="717"/>
      <c r="H28" s="713"/>
      <c r="I28" s="638"/>
    </row>
    <row r="29" spans="1:11" ht="12.75">
      <c r="A29" s="700"/>
      <c r="B29" s="714"/>
      <c r="C29" s="718" t="s">
        <v>6</v>
      </c>
      <c r="D29" s="719"/>
      <c r="E29" s="720" t="s">
        <v>11</v>
      </c>
      <c r="F29" s="719"/>
      <c r="G29" s="721" t="s">
        <v>10</v>
      </c>
      <c r="H29" s="722"/>
      <c r="I29" s="638"/>
    </row>
    <row r="30" spans="1:11" ht="13.5" thickBot="1">
      <c r="A30" s="708"/>
      <c r="B30" s="715"/>
      <c r="C30" s="620" t="s">
        <v>33</v>
      </c>
      <c r="D30" s="621" t="s">
        <v>2</v>
      </c>
      <c r="E30" s="621" t="s">
        <v>33</v>
      </c>
      <c r="F30" s="621" t="s">
        <v>2</v>
      </c>
      <c r="G30" s="621" t="s">
        <v>33</v>
      </c>
      <c r="H30" s="639" t="s">
        <v>2</v>
      </c>
      <c r="I30" s="638"/>
    </row>
    <row r="31" spans="1:11" ht="12.75">
      <c r="A31" s="640" t="s">
        <v>5</v>
      </c>
      <c r="B31" s="641" t="s">
        <v>170</v>
      </c>
      <c r="C31" s="626">
        <v>285</v>
      </c>
      <c r="D31" s="627">
        <v>1</v>
      </c>
      <c r="E31" s="628">
        <v>0</v>
      </c>
      <c r="F31" s="627">
        <v>0</v>
      </c>
      <c r="G31" s="628">
        <v>285</v>
      </c>
      <c r="H31" s="629">
        <v>1</v>
      </c>
      <c r="I31" s="638"/>
    </row>
    <row r="32" spans="1:11" ht="12.75">
      <c r="A32" s="642" t="s">
        <v>7</v>
      </c>
      <c r="B32" s="643" t="s">
        <v>170</v>
      </c>
      <c r="C32" s="630">
        <v>234</v>
      </c>
      <c r="D32" s="631">
        <v>1</v>
      </c>
      <c r="E32" s="632">
        <v>0</v>
      </c>
      <c r="F32" s="631">
        <v>0</v>
      </c>
      <c r="G32" s="632">
        <v>234</v>
      </c>
      <c r="H32" s="633">
        <v>1</v>
      </c>
      <c r="I32" s="638"/>
    </row>
    <row r="33" spans="1:9" ht="12.75">
      <c r="A33" s="642" t="s">
        <v>9</v>
      </c>
      <c r="B33" s="643" t="s">
        <v>170</v>
      </c>
      <c r="C33" s="630">
        <v>118</v>
      </c>
      <c r="D33" s="631">
        <v>1</v>
      </c>
      <c r="E33" s="632">
        <v>0</v>
      </c>
      <c r="F33" s="631">
        <v>0</v>
      </c>
      <c r="G33" s="632">
        <v>118</v>
      </c>
      <c r="H33" s="633">
        <v>1</v>
      </c>
      <c r="I33" s="638"/>
    </row>
    <row r="34" spans="1:9" ht="13.5" thickBot="1">
      <c r="A34" s="644" t="s">
        <v>8</v>
      </c>
      <c r="B34" s="645" t="s">
        <v>170</v>
      </c>
      <c r="C34" s="634">
        <v>250</v>
      </c>
      <c r="D34" s="635">
        <v>1</v>
      </c>
      <c r="E34" s="636">
        <v>0</v>
      </c>
      <c r="F34" s="635">
        <v>0</v>
      </c>
      <c r="G34" s="636">
        <v>250</v>
      </c>
      <c r="H34" s="637">
        <v>1</v>
      </c>
      <c r="I34" s="638"/>
    </row>
    <row r="36" spans="1:9" ht="13.5" thickBot="1">
      <c r="A36" s="711" t="s">
        <v>163</v>
      </c>
      <c r="B36" s="703"/>
      <c r="C36" s="703"/>
      <c r="D36" s="703"/>
      <c r="E36" s="703"/>
      <c r="F36" s="703"/>
      <c r="G36" s="703"/>
    </row>
    <row r="37" spans="1:9" ht="13.5" thickBot="1">
      <c r="A37" s="712" t="s">
        <v>0</v>
      </c>
      <c r="B37" s="717"/>
      <c r="C37" s="717"/>
      <c r="D37" s="713"/>
      <c r="E37" s="723" t="s">
        <v>164</v>
      </c>
      <c r="F37" s="724"/>
      <c r="G37" s="725" t="s">
        <v>10</v>
      </c>
    </row>
    <row r="38" spans="1:9" ht="12.75" thickBot="1">
      <c r="A38" s="708"/>
      <c r="B38" s="710"/>
      <c r="C38" s="710"/>
      <c r="D38" s="715"/>
      <c r="E38" s="620" t="s">
        <v>165</v>
      </c>
      <c r="F38" s="621" t="s">
        <v>166</v>
      </c>
      <c r="G38" s="726"/>
    </row>
    <row r="39" spans="1:9">
      <c r="A39" s="727" t="s">
        <v>5</v>
      </c>
      <c r="B39" s="728" t="s">
        <v>167</v>
      </c>
      <c r="C39" s="728" t="s">
        <v>165</v>
      </c>
      <c r="D39" s="622" t="s">
        <v>168</v>
      </c>
      <c r="E39" s="606">
        <v>132</v>
      </c>
      <c r="F39" s="607">
        <v>3</v>
      </c>
      <c r="G39" s="608">
        <v>135</v>
      </c>
    </row>
    <row r="40" spans="1:9">
      <c r="A40" s="700"/>
      <c r="B40" s="703"/>
      <c r="C40" s="704"/>
      <c r="D40" s="623" t="s">
        <v>169</v>
      </c>
      <c r="E40" s="609">
        <v>0.4631578947368421</v>
      </c>
      <c r="F40" s="610">
        <v>1.0526315789473684E-2</v>
      </c>
      <c r="G40" s="611">
        <v>0.47368421052631582</v>
      </c>
    </row>
    <row r="41" spans="1:9">
      <c r="A41" s="700"/>
      <c r="B41" s="703"/>
      <c r="C41" s="702" t="s">
        <v>166</v>
      </c>
      <c r="D41" s="624" t="s">
        <v>168</v>
      </c>
      <c r="E41" s="612">
        <v>127</v>
      </c>
      <c r="F41" s="613">
        <v>23</v>
      </c>
      <c r="G41" s="614">
        <v>150</v>
      </c>
    </row>
    <row r="42" spans="1:9">
      <c r="A42" s="700"/>
      <c r="B42" s="704"/>
      <c r="C42" s="704"/>
      <c r="D42" s="623" t="s">
        <v>169</v>
      </c>
      <c r="E42" s="609">
        <v>0.4456140350877193</v>
      </c>
      <c r="F42" s="610">
        <v>8.0701754385964913E-2</v>
      </c>
      <c r="G42" s="611">
        <v>0.52631578947368418</v>
      </c>
    </row>
    <row r="43" spans="1:9">
      <c r="A43" s="700"/>
      <c r="B43" s="702" t="s">
        <v>10</v>
      </c>
      <c r="C43" s="705"/>
      <c r="D43" s="624" t="s">
        <v>168</v>
      </c>
      <c r="E43" s="612">
        <v>259</v>
      </c>
      <c r="F43" s="613">
        <v>26</v>
      </c>
      <c r="G43" s="614">
        <v>285</v>
      </c>
    </row>
    <row r="44" spans="1:9">
      <c r="A44" s="701"/>
      <c r="B44" s="704"/>
      <c r="C44" s="704"/>
      <c r="D44" s="623" t="s">
        <v>169</v>
      </c>
      <c r="E44" s="609">
        <v>0.90877192982456134</v>
      </c>
      <c r="F44" s="610">
        <v>9.1228070175438603E-2</v>
      </c>
      <c r="G44" s="611">
        <v>1</v>
      </c>
    </row>
    <row r="45" spans="1:9" ht="12.75">
      <c r="A45" s="699" t="s">
        <v>7</v>
      </c>
      <c r="B45" s="702" t="s">
        <v>167</v>
      </c>
      <c r="C45" s="702" t="s">
        <v>165</v>
      </c>
      <c r="D45" s="624" t="s">
        <v>168</v>
      </c>
      <c r="E45" s="612">
        <v>234</v>
      </c>
      <c r="F45" s="615"/>
      <c r="G45" s="614">
        <v>234</v>
      </c>
    </row>
    <row r="46" spans="1:9" ht="12.75">
      <c r="A46" s="700"/>
      <c r="B46" s="704"/>
      <c r="C46" s="704"/>
      <c r="D46" s="623" t="s">
        <v>169</v>
      </c>
      <c r="E46" s="609">
        <v>1</v>
      </c>
      <c r="F46" s="616"/>
      <c r="G46" s="611">
        <v>1</v>
      </c>
    </row>
    <row r="47" spans="1:9" ht="12.75">
      <c r="A47" s="700"/>
      <c r="B47" s="702" t="s">
        <v>10</v>
      </c>
      <c r="C47" s="705"/>
      <c r="D47" s="624" t="s">
        <v>168</v>
      </c>
      <c r="E47" s="612">
        <v>234</v>
      </c>
      <c r="F47" s="615"/>
      <c r="G47" s="614">
        <v>234</v>
      </c>
    </row>
    <row r="48" spans="1:9" ht="12.75">
      <c r="A48" s="701"/>
      <c r="B48" s="704"/>
      <c r="C48" s="704"/>
      <c r="D48" s="623" t="s">
        <v>169</v>
      </c>
      <c r="E48" s="609">
        <v>1</v>
      </c>
      <c r="F48" s="616"/>
      <c r="G48" s="611">
        <v>1</v>
      </c>
    </row>
    <row r="49" spans="1:9">
      <c r="A49" s="699" t="s">
        <v>9</v>
      </c>
      <c r="B49" s="702" t="s">
        <v>167</v>
      </c>
      <c r="C49" s="702" t="s">
        <v>165</v>
      </c>
      <c r="D49" s="624" t="s">
        <v>168</v>
      </c>
      <c r="E49" s="612">
        <v>89</v>
      </c>
      <c r="F49" s="613">
        <v>1</v>
      </c>
      <c r="G49" s="614">
        <v>90</v>
      </c>
    </row>
    <row r="50" spans="1:9">
      <c r="A50" s="700"/>
      <c r="B50" s="703"/>
      <c r="C50" s="704"/>
      <c r="D50" s="623" t="s">
        <v>169</v>
      </c>
      <c r="E50" s="609">
        <v>0.75423728813559321</v>
      </c>
      <c r="F50" s="610">
        <v>8.4745762711864406E-3</v>
      </c>
      <c r="G50" s="611">
        <v>0.76271186440677963</v>
      </c>
    </row>
    <row r="51" spans="1:9">
      <c r="A51" s="700"/>
      <c r="B51" s="703"/>
      <c r="C51" s="702" t="s">
        <v>166</v>
      </c>
      <c r="D51" s="624" t="s">
        <v>168</v>
      </c>
      <c r="E51" s="612">
        <v>28</v>
      </c>
      <c r="F51" s="613">
        <v>0</v>
      </c>
      <c r="G51" s="614">
        <v>28</v>
      </c>
    </row>
    <row r="52" spans="1:9">
      <c r="A52" s="700"/>
      <c r="B52" s="704"/>
      <c r="C52" s="704"/>
      <c r="D52" s="623" t="s">
        <v>169</v>
      </c>
      <c r="E52" s="609">
        <v>0.23728813559322035</v>
      </c>
      <c r="F52" s="610">
        <v>0</v>
      </c>
      <c r="G52" s="611">
        <v>0.23728813559322035</v>
      </c>
    </row>
    <row r="53" spans="1:9">
      <c r="A53" s="700"/>
      <c r="B53" s="702" t="s">
        <v>10</v>
      </c>
      <c r="C53" s="705"/>
      <c r="D53" s="624" t="s">
        <v>168</v>
      </c>
      <c r="E53" s="612">
        <v>117</v>
      </c>
      <c r="F53" s="613">
        <v>1</v>
      </c>
      <c r="G53" s="614">
        <v>118</v>
      </c>
    </row>
    <row r="54" spans="1:9">
      <c r="A54" s="701"/>
      <c r="B54" s="704"/>
      <c r="C54" s="704"/>
      <c r="D54" s="623" t="s">
        <v>169</v>
      </c>
      <c r="E54" s="609">
        <v>0.99152542372881358</v>
      </c>
      <c r="F54" s="610">
        <v>8.4745762711864406E-3</v>
      </c>
      <c r="G54" s="611">
        <v>1</v>
      </c>
    </row>
    <row r="55" spans="1:9" ht="12.75" thickBot="1">
      <c r="A55" s="707" t="s">
        <v>8</v>
      </c>
      <c r="B55" s="702" t="s">
        <v>167</v>
      </c>
      <c r="C55" s="702" t="s">
        <v>165</v>
      </c>
      <c r="D55" s="624" t="s">
        <v>168</v>
      </c>
      <c r="E55" s="612">
        <v>197</v>
      </c>
      <c r="F55" s="613">
        <v>0</v>
      </c>
      <c r="G55" s="614">
        <v>197</v>
      </c>
    </row>
    <row r="56" spans="1:9">
      <c r="A56" s="700"/>
      <c r="B56" s="703"/>
      <c r="C56" s="704"/>
      <c r="D56" s="623" t="s">
        <v>169</v>
      </c>
      <c r="E56" s="609">
        <v>0.78799999999999992</v>
      </c>
      <c r="F56" s="610">
        <v>0</v>
      </c>
      <c r="G56" s="611">
        <v>0.78799999999999992</v>
      </c>
    </row>
    <row r="57" spans="1:9">
      <c r="A57" s="700"/>
      <c r="B57" s="703"/>
      <c r="C57" s="702" t="s">
        <v>166</v>
      </c>
      <c r="D57" s="624" t="s">
        <v>168</v>
      </c>
      <c r="E57" s="612">
        <v>49</v>
      </c>
      <c r="F57" s="613">
        <v>4</v>
      </c>
      <c r="G57" s="614">
        <v>53</v>
      </c>
    </row>
    <row r="58" spans="1:9">
      <c r="A58" s="700"/>
      <c r="B58" s="704"/>
      <c r="C58" s="704"/>
      <c r="D58" s="623" t="s">
        <v>169</v>
      </c>
      <c r="E58" s="609">
        <v>0.19600000000000001</v>
      </c>
      <c r="F58" s="610">
        <v>1.6E-2</v>
      </c>
      <c r="G58" s="611">
        <v>0.21199999999999999</v>
      </c>
    </row>
    <row r="59" spans="1:9" ht="12.75" thickBot="1">
      <c r="A59" s="700"/>
      <c r="B59" s="709" t="s">
        <v>10</v>
      </c>
      <c r="C59" s="705"/>
      <c r="D59" s="624" t="s">
        <v>168</v>
      </c>
      <c r="E59" s="612">
        <v>246</v>
      </c>
      <c r="F59" s="613">
        <v>4</v>
      </c>
      <c r="G59" s="614">
        <v>250</v>
      </c>
    </row>
    <row r="60" spans="1:9" ht="12.75" thickBot="1">
      <c r="A60" s="708"/>
      <c r="B60" s="710"/>
      <c r="C60" s="710"/>
      <c r="D60" s="625" t="s">
        <v>169</v>
      </c>
      <c r="E60" s="617">
        <v>0.9840000000000001</v>
      </c>
      <c r="F60" s="618">
        <v>1.6E-2</v>
      </c>
      <c r="G60" s="619">
        <v>1</v>
      </c>
    </row>
    <row r="62" spans="1:9" ht="12.75" thickBot="1"/>
    <row r="63" spans="1:9" ht="13.5" thickTop="1" thickBot="1">
      <c r="A63" s="646"/>
      <c r="B63" s="706" t="s">
        <v>174</v>
      </c>
      <c r="C63" s="706"/>
      <c r="D63" s="706" t="s">
        <v>7</v>
      </c>
      <c r="E63" s="706"/>
      <c r="F63" s="706" t="s">
        <v>9</v>
      </c>
      <c r="G63" s="706"/>
      <c r="H63" s="706" t="s">
        <v>8</v>
      </c>
      <c r="I63" s="706"/>
    </row>
    <row r="64" spans="1:9">
      <c r="A64" s="647" t="s">
        <v>172</v>
      </c>
      <c r="B64" s="647">
        <v>132</v>
      </c>
      <c r="C64" s="647">
        <v>46.3</v>
      </c>
      <c r="D64" s="647" t="s">
        <v>175</v>
      </c>
      <c r="E64" s="647"/>
      <c r="F64" s="647">
        <v>89</v>
      </c>
      <c r="G64" s="647">
        <v>75.400000000000006</v>
      </c>
      <c r="H64" s="647">
        <v>197</v>
      </c>
      <c r="I64" s="647">
        <v>78.8</v>
      </c>
    </row>
    <row r="65" spans="1:9">
      <c r="A65" s="647" t="s">
        <v>177</v>
      </c>
      <c r="B65" s="647">
        <v>127</v>
      </c>
      <c r="C65" s="647">
        <v>44.6</v>
      </c>
      <c r="D65" s="647" t="s">
        <v>175</v>
      </c>
      <c r="E65" s="647"/>
      <c r="F65" s="647">
        <v>28</v>
      </c>
      <c r="G65" s="647">
        <v>23.7</v>
      </c>
      <c r="H65" s="647">
        <v>49</v>
      </c>
      <c r="I65" s="647">
        <v>19.600000000000001</v>
      </c>
    </row>
    <row r="66" spans="1:9">
      <c r="A66" s="647" t="s">
        <v>176</v>
      </c>
      <c r="B66" s="647">
        <v>3</v>
      </c>
      <c r="C66" s="647">
        <v>1.1000000000000001</v>
      </c>
      <c r="D66" s="647" t="s">
        <v>175</v>
      </c>
      <c r="E66" s="647"/>
      <c r="F66" s="647">
        <v>1</v>
      </c>
      <c r="G66" s="647">
        <v>0.8</v>
      </c>
      <c r="H66" s="647">
        <v>0</v>
      </c>
      <c r="I66" s="647">
        <v>0</v>
      </c>
    </row>
    <row r="67" spans="1:9" ht="12.75" thickBot="1">
      <c r="A67" s="647" t="s">
        <v>173</v>
      </c>
      <c r="B67" s="647">
        <v>23</v>
      </c>
      <c r="C67" s="647">
        <v>8.1</v>
      </c>
      <c r="D67" s="647" t="s">
        <v>175</v>
      </c>
      <c r="E67" s="647"/>
      <c r="F67" s="647">
        <v>0</v>
      </c>
      <c r="G67" s="647">
        <v>0</v>
      </c>
      <c r="H67" s="647">
        <v>4</v>
      </c>
      <c r="I67" s="647">
        <v>1.6</v>
      </c>
    </row>
    <row r="68" spans="1:9" ht="12.75" thickBot="1">
      <c r="A68" s="648" t="s">
        <v>10</v>
      </c>
      <c r="B68" s="648">
        <v>285</v>
      </c>
      <c r="C68" s="648">
        <v>100</v>
      </c>
      <c r="D68" s="648" t="s">
        <v>175</v>
      </c>
      <c r="E68" s="648"/>
      <c r="F68" s="648">
        <v>118</v>
      </c>
      <c r="G68" s="648">
        <v>100</v>
      </c>
      <c r="H68" s="648">
        <v>250</v>
      </c>
      <c r="I68" s="648">
        <v>100</v>
      </c>
    </row>
    <row r="69" spans="1:9" ht="12.75" thickTop="1"/>
  </sheetData>
  <mergeCells count="37">
    <mergeCell ref="G29:H29"/>
    <mergeCell ref="B63:C63"/>
    <mergeCell ref="D63:E63"/>
    <mergeCell ref="F63:G63"/>
    <mergeCell ref="H63:I63"/>
    <mergeCell ref="C45:C46"/>
    <mergeCell ref="B47:C48"/>
    <mergeCell ref="A36:G36"/>
    <mergeCell ref="A37:D38"/>
    <mergeCell ref="E37:F37"/>
    <mergeCell ref="G37:G38"/>
    <mergeCell ref="A39:A44"/>
    <mergeCell ref="B39:B42"/>
    <mergeCell ref="C39:C40"/>
    <mergeCell ref="C41:C42"/>
    <mergeCell ref="B43:C44"/>
    <mergeCell ref="B4:C4"/>
    <mergeCell ref="D4:E4"/>
    <mergeCell ref="F4:G4"/>
    <mergeCell ref="H4:I4"/>
    <mergeCell ref="A55:A60"/>
    <mergeCell ref="B55:B58"/>
    <mergeCell ref="C55:C56"/>
    <mergeCell ref="C57:C58"/>
    <mergeCell ref="B59:C60"/>
    <mergeCell ref="A27:H27"/>
    <mergeCell ref="A28:B30"/>
    <mergeCell ref="C28:H28"/>
    <mergeCell ref="C29:D29"/>
    <mergeCell ref="E29:F29"/>
    <mergeCell ref="A45:A48"/>
    <mergeCell ref="B45:B46"/>
    <mergeCell ref="A49:A54"/>
    <mergeCell ref="B49:B52"/>
    <mergeCell ref="C49:C50"/>
    <mergeCell ref="C51:C52"/>
    <mergeCell ref="B53:C5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N24" sqref="N24"/>
    </sheetView>
  </sheetViews>
  <sheetFormatPr defaultRowHeight="12"/>
  <cols>
    <col min="3" max="3" width="9.33203125" customWidth="1"/>
  </cols>
  <sheetData>
    <row r="1" spans="1:14" ht="20.25" thickBot="1">
      <c r="A1" s="327" t="s">
        <v>161</v>
      </c>
    </row>
    <row r="2" spans="1:14" ht="12.75" thickTop="1"/>
    <row r="3" spans="1:14">
      <c r="B3" t="s">
        <v>5</v>
      </c>
      <c r="C3" t="s">
        <v>7</v>
      </c>
      <c r="D3" t="s">
        <v>9</v>
      </c>
      <c r="E3" t="s">
        <v>8</v>
      </c>
    </row>
    <row r="4" spans="1:14">
      <c r="A4" t="s">
        <v>156</v>
      </c>
      <c r="B4" s="465">
        <v>0.79078014184397161</v>
      </c>
      <c r="C4" s="465">
        <v>0.94323144104803491</v>
      </c>
      <c r="D4" s="465">
        <v>0.71551724137931028</v>
      </c>
      <c r="E4" s="465">
        <v>0.85436893203883502</v>
      </c>
    </row>
    <row r="5" spans="1:14">
      <c r="A5" t="s">
        <v>157</v>
      </c>
      <c r="B5" s="465">
        <v>0.10283687943262411</v>
      </c>
      <c r="C5" s="465">
        <v>2.1834061135371181E-2</v>
      </c>
      <c r="D5" s="465">
        <v>5.1724137931034482E-2</v>
      </c>
      <c r="E5" s="465">
        <v>2.9126213592233011E-2</v>
      </c>
    </row>
    <row r="6" spans="1:14">
      <c r="A6" t="s">
        <v>158</v>
      </c>
      <c r="B6" s="465">
        <v>3.5460992907801418E-3</v>
      </c>
      <c r="C6" s="465"/>
      <c r="D6" s="465">
        <v>8.6206896551724137E-3</v>
      </c>
      <c r="E6" s="465"/>
    </row>
    <row r="7" spans="1:14">
      <c r="A7" t="s">
        <v>159</v>
      </c>
      <c r="B7" s="465">
        <v>3.1914893617021274E-2</v>
      </c>
      <c r="C7" s="465">
        <v>3.4934497816593885E-2</v>
      </c>
      <c r="D7" s="465">
        <v>0.22413793103448276</v>
      </c>
      <c r="E7" s="465">
        <v>0.11650485436893204</v>
      </c>
    </row>
    <row r="8" spans="1:14">
      <c r="A8" t="s">
        <v>160</v>
      </c>
      <c r="B8" s="465">
        <v>7.0921985815602828E-2</v>
      </c>
      <c r="C8" s="465"/>
      <c r="D8" s="465"/>
      <c r="E8" s="465"/>
    </row>
    <row r="12" spans="1:14" ht="12.75" thickBot="1">
      <c r="A12" s="692" t="s">
        <v>162</v>
      </c>
      <c r="B12" s="693"/>
      <c r="C12" s="693"/>
      <c r="D12" s="693"/>
      <c r="E12" s="693"/>
      <c r="F12" s="693"/>
      <c r="G12" s="693"/>
    </row>
    <row r="13" spans="1:14" ht="12.75" thickBot="1">
      <c r="A13" s="694" t="s">
        <v>0</v>
      </c>
      <c r="B13" s="695"/>
      <c r="C13" s="696"/>
      <c r="D13" s="599" t="s">
        <v>1</v>
      </c>
      <c r="E13" s="600" t="s">
        <v>2</v>
      </c>
      <c r="F13" s="600" t="s">
        <v>3</v>
      </c>
      <c r="G13" s="601" t="s">
        <v>4</v>
      </c>
    </row>
    <row r="14" spans="1:14">
      <c r="A14" s="697" t="s">
        <v>5</v>
      </c>
      <c r="B14" s="698" t="s">
        <v>6</v>
      </c>
      <c r="C14" s="602" t="s">
        <v>156</v>
      </c>
      <c r="D14" s="580">
        <v>223</v>
      </c>
      <c r="E14" s="581">
        <v>78.245614035087726</v>
      </c>
      <c r="F14" s="581">
        <v>79.078014184397162</v>
      </c>
      <c r="G14" s="582">
        <v>79.078014184397162</v>
      </c>
    </row>
    <row r="15" spans="1:14">
      <c r="A15" s="683"/>
      <c r="B15" s="686"/>
      <c r="C15" s="603" t="s">
        <v>157</v>
      </c>
      <c r="D15" s="583">
        <v>29</v>
      </c>
      <c r="E15" s="584">
        <v>10.175438596491228</v>
      </c>
      <c r="F15" s="584">
        <v>10.283687943262411</v>
      </c>
      <c r="G15" s="585">
        <v>89.361702127659569</v>
      </c>
    </row>
    <row r="16" spans="1:14">
      <c r="A16" s="683"/>
      <c r="B16" s="686"/>
      <c r="C16" s="603" t="s">
        <v>158</v>
      </c>
      <c r="D16" s="583">
        <v>1</v>
      </c>
      <c r="E16" s="584">
        <v>0.35087719298245612</v>
      </c>
      <c r="F16" s="584">
        <v>0.3546099290780142</v>
      </c>
      <c r="G16" s="585">
        <v>89.716312056737593</v>
      </c>
      <c r="K16" s="463"/>
      <c r="L16" s="463"/>
      <c r="M16" s="463"/>
      <c r="N16" s="463"/>
    </row>
    <row r="17" spans="1:14">
      <c r="A17" s="683"/>
      <c r="B17" s="686"/>
      <c r="C17" s="603" t="s">
        <v>159</v>
      </c>
      <c r="D17" s="583">
        <v>9</v>
      </c>
      <c r="E17" s="584">
        <v>3.1578947368421053</v>
      </c>
      <c r="F17" s="584">
        <v>3.1914893617021276</v>
      </c>
      <c r="G17" s="585">
        <v>92.907801418439718</v>
      </c>
      <c r="K17" s="463"/>
      <c r="L17" s="463"/>
      <c r="M17" s="463"/>
      <c r="N17" s="463"/>
    </row>
    <row r="18" spans="1:14">
      <c r="A18" s="683"/>
      <c r="B18" s="686"/>
      <c r="C18" s="603" t="s">
        <v>160</v>
      </c>
      <c r="D18" s="583">
        <v>20</v>
      </c>
      <c r="E18" s="584">
        <v>7.0175438596491224</v>
      </c>
      <c r="F18" s="584">
        <v>7.0921985815602833</v>
      </c>
      <c r="G18" s="585">
        <v>100</v>
      </c>
      <c r="K18" s="463"/>
      <c r="L18" s="465"/>
      <c r="M18" s="463"/>
      <c r="N18" s="465"/>
    </row>
    <row r="19" spans="1:14" ht="12.75">
      <c r="A19" s="683"/>
      <c r="B19" s="686"/>
      <c r="C19" s="603" t="s">
        <v>10</v>
      </c>
      <c r="D19" s="583">
        <v>282</v>
      </c>
      <c r="E19" s="584">
        <v>98.94736842105263</v>
      </c>
      <c r="F19" s="584">
        <v>100</v>
      </c>
      <c r="G19" s="586"/>
      <c r="K19" s="463"/>
      <c r="L19" s="463"/>
      <c r="M19" s="463"/>
      <c r="N19" s="463"/>
    </row>
    <row r="20" spans="1:14" ht="12.75">
      <c r="A20" s="683"/>
      <c r="B20" s="604" t="s">
        <v>11</v>
      </c>
      <c r="C20" s="603" t="s">
        <v>14</v>
      </c>
      <c r="D20" s="583">
        <v>3</v>
      </c>
      <c r="E20" s="584">
        <v>1.0526315789473684</v>
      </c>
      <c r="F20" s="587"/>
      <c r="G20" s="586"/>
      <c r="K20" s="463"/>
      <c r="L20" s="463"/>
      <c r="M20" s="463"/>
      <c r="N20" s="463"/>
    </row>
    <row r="21" spans="1:14" ht="12.75">
      <c r="A21" s="689"/>
      <c r="B21" s="690" t="s">
        <v>10</v>
      </c>
      <c r="C21" s="691"/>
      <c r="D21" s="588">
        <v>285</v>
      </c>
      <c r="E21" s="589">
        <v>100</v>
      </c>
      <c r="F21" s="590"/>
      <c r="G21" s="591"/>
    </row>
    <row r="22" spans="1:14">
      <c r="A22" s="682" t="s">
        <v>7</v>
      </c>
      <c r="B22" s="685" t="s">
        <v>6</v>
      </c>
      <c r="C22" s="605" t="s">
        <v>156</v>
      </c>
      <c r="D22" s="592">
        <v>216</v>
      </c>
      <c r="E22" s="593">
        <v>92.307692307692307</v>
      </c>
      <c r="F22" s="593">
        <v>94.32314410480349</v>
      </c>
      <c r="G22" s="594">
        <v>94.32314410480349</v>
      </c>
    </row>
    <row r="23" spans="1:14">
      <c r="A23" s="683"/>
      <c r="B23" s="686"/>
      <c r="C23" s="603" t="s">
        <v>157</v>
      </c>
      <c r="D23" s="583">
        <v>5</v>
      </c>
      <c r="E23" s="584">
        <v>2.1367521367521367</v>
      </c>
      <c r="F23" s="584">
        <v>2.1834061135371181</v>
      </c>
      <c r="G23" s="585">
        <v>96.506550218340607</v>
      </c>
    </row>
    <row r="24" spans="1:14">
      <c r="A24" s="683"/>
      <c r="B24" s="686"/>
      <c r="C24" s="603" t="s">
        <v>159</v>
      </c>
      <c r="D24" s="583">
        <v>8</v>
      </c>
      <c r="E24" s="584">
        <v>3.4188034188034186</v>
      </c>
      <c r="F24" s="584">
        <v>3.4934497816593888</v>
      </c>
      <c r="G24" s="585">
        <v>100</v>
      </c>
    </row>
    <row r="25" spans="1:14" ht="12.75">
      <c r="A25" s="683"/>
      <c r="B25" s="686"/>
      <c r="C25" s="603" t="s">
        <v>10</v>
      </c>
      <c r="D25" s="583">
        <v>229</v>
      </c>
      <c r="E25" s="584">
        <v>97.863247863247864</v>
      </c>
      <c r="F25" s="584">
        <v>100</v>
      </c>
      <c r="G25" s="586"/>
    </row>
    <row r="26" spans="1:14" ht="12.75">
      <c r="A26" s="683"/>
      <c r="B26" s="604" t="s">
        <v>11</v>
      </c>
      <c r="C26" s="603" t="s">
        <v>14</v>
      </c>
      <c r="D26" s="583">
        <v>5</v>
      </c>
      <c r="E26" s="584">
        <v>2.1367521367521367</v>
      </c>
      <c r="F26" s="587"/>
      <c r="G26" s="586"/>
    </row>
    <row r="27" spans="1:14" ht="12.75">
      <c r="A27" s="689"/>
      <c r="B27" s="690" t="s">
        <v>10</v>
      </c>
      <c r="C27" s="691"/>
      <c r="D27" s="588">
        <v>234</v>
      </c>
      <c r="E27" s="589">
        <v>100</v>
      </c>
      <c r="F27" s="590"/>
      <c r="G27" s="591"/>
    </row>
    <row r="28" spans="1:14">
      <c r="A28" s="682" t="s">
        <v>9</v>
      </c>
      <c r="B28" s="685" t="s">
        <v>6</v>
      </c>
      <c r="C28" s="605" t="s">
        <v>156</v>
      </c>
      <c r="D28" s="592">
        <v>83</v>
      </c>
      <c r="E28" s="593">
        <v>70.33898305084746</v>
      </c>
      <c r="F28" s="593">
        <v>71.551724137931032</v>
      </c>
      <c r="G28" s="594">
        <v>71.551724137931032</v>
      </c>
    </row>
    <row r="29" spans="1:14">
      <c r="A29" s="683"/>
      <c r="B29" s="686"/>
      <c r="C29" s="603" t="s">
        <v>157</v>
      </c>
      <c r="D29" s="583">
        <v>6</v>
      </c>
      <c r="E29" s="584">
        <v>5.0847457627118642</v>
      </c>
      <c r="F29" s="584">
        <v>5.1724137931034484</v>
      </c>
      <c r="G29" s="585">
        <v>76.724137931034477</v>
      </c>
    </row>
    <row r="30" spans="1:14">
      <c r="A30" s="683"/>
      <c r="B30" s="686"/>
      <c r="C30" s="603" t="s">
        <v>158</v>
      </c>
      <c r="D30" s="583">
        <v>1</v>
      </c>
      <c r="E30" s="584">
        <v>0.84745762711864403</v>
      </c>
      <c r="F30" s="584">
        <v>0.86206896551724133</v>
      </c>
      <c r="G30" s="585">
        <v>77.58620689655173</v>
      </c>
    </row>
    <row r="31" spans="1:14">
      <c r="A31" s="683"/>
      <c r="B31" s="686"/>
      <c r="C31" s="603" t="s">
        <v>159</v>
      </c>
      <c r="D31" s="583">
        <v>26</v>
      </c>
      <c r="E31" s="584">
        <v>22.033898305084747</v>
      </c>
      <c r="F31" s="584">
        <v>22.413793103448278</v>
      </c>
      <c r="G31" s="585">
        <v>100</v>
      </c>
    </row>
    <row r="32" spans="1:14" ht="12.75">
      <c r="A32" s="683"/>
      <c r="B32" s="686"/>
      <c r="C32" s="603" t="s">
        <v>10</v>
      </c>
      <c r="D32" s="583">
        <v>116</v>
      </c>
      <c r="E32" s="584">
        <v>98.305084745762713</v>
      </c>
      <c r="F32" s="584">
        <v>100</v>
      </c>
      <c r="G32" s="586"/>
    </row>
    <row r="33" spans="1:7" ht="12.75">
      <c r="A33" s="683"/>
      <c r="B33" s="604" t="s">
        <v>11</v>
      </c>
      <c r="C33" s="603" t="s">
        <v>14</v>
      </c>
      <c r="D33" s="583">
        <v>2</v>
      </c>
      <c r="E33" s="584">
        <v>1.6949152542372881</v>
      </c>
      <c r="F33" s="587"/>
      <c r="G33" s="586"/>
    </row>
    <row r="34" spans="1:7" ht="12.75">
      <c r="A34" s="689"/>
      <c r="B34" s="690" t="s">
        <v>10</v>
      </c>
      <c r="C34" s="691"/>
      <c r="D34" s="588">
        <v>118</v>
      </c>
      <c r="E34" s="589">
        <v>100</v>
      </c>
      <c r="F34" s="590"/>
      <c r="G34" s="591"/>
    </row>
    <row r="35" spans="1:7">
      <c r="A35" s="682" t="s">
        <v>8</v>
      </c>
      <c r="B35" s="685" t="s">
        <v>6</v>
      </c>
      <c r="C35" s="605" t="s">
        <v>156</v>
      </c>
      <c r="D35" s="592">
        <v>176</v>
      </c>
      <c r="E35" s="593">
        <v>70.400000000000006</v>
      </c>
      <c r="F35" s="593">
        <v>85.4368932038835</v>
      </c>
      <c r="G35" s="594">
        <v>85.4368932038835</v>
      </c>
    </row>
    <row r="36" spans="1:7">
      <c r="A36" s="683"/>
      <c r="B36" s="686"/>
      <c r="C36" s="603" t="s">
        <v>157</v>
      </c>
      <c r="D36" s="583">
        <v>6</v>
      </c>
      <c r="E36" s="584">
        <v>2.4</v>
      </c>
      <c r="F36" s="584">
        <v>2.912621359223301</v>
      </c>
      <c r="G36" s="585">
        <v>88.349514563106794</v>
      </c>
    </row>
    <row r="37" spans="1:7">
      <c r="A37" s="683"/>
      <c r="B37" s="686"/>
      <c r="C37" s="603" t="s">
        <v>159</v>
      </c>
      <c r="D37" s="583">
        <v>24</v>
      </c>
      <c r="E37" s="584">
        <v>9.6</v>
      </c>
      <c r="F37" s="584">
        <v>11.650485436893204</v>
      </c>
      <c r="G37" s="585">
        <v>100</v>
      </c>
    </row>
    <row r="38" spans="1:7" ht="12.75">
      <c r="A38" s="683"/>
      <c r="B38" s="686"/>
      <c r="C38" s="603" t="s">
        <v>10</v>
      </c>
      <c r="D38" s="583">
        <v>206</v>
      </c>
      <c r="E38" s="584">
        <v>82.4</v>
      </c>
      <c r="F38" s="584">
        <v>100</v>
      </c>
      <c r="G38" s="586"/>
    </row>
    <row r="39" spans="1:7" ht="12.75">
      <c r="A39" s="683"/>
      <c r="B39" s="604" t="s">
        <v>11</v>
      </c>
      <c r="C39" s="603" t="s">
        <v>14</v>
      </c>
      <c r="D39" s="583">
        <v>44</v>
      </c>
      <c r="E39" s="584">
        <v>17.600000000000001</v>
      </c>
      <c r="F39" s="587"/>
      <c r="G39" s="586"/>
    </row>
    <row r="40" spans="1:7" ht="13.5" thickBot="1">
      <c r="A40" s="684"/>
      <c r="B40" s="687" t="s">
        <v>10</v>
      </c>
      <c r="C40" s="688"/>
      <c r="D40" s="595">
        <v>250</v>
      </c>
      <c r="E40" s="596">
        <v>100</v>
      </c>
      <c r="F40" s="597"/>
      <c r="G40" s="598"/>
    </row>
  </sheetData>
  <mergeCells count="14">
    <mergeCell ref="A12:G12"/>
    <mergeCell ref="A13:C13"/>
    <mergeCell ref="A14:A21"/>
    <mergeCell ref="B14:B19"/>
    <mergeCell ref="B21:C21"/>
    <mergeCell ref="A35:A40"/>
    <mergeCell ref="B35:B38"/>
    <mergeCell ref="B40:C40"/>
    <mergeCell ref="A22:A27"/>
    <mergeCell ref="B22:B25"/>
    <mergeCell ref="B27:C27"/>
    <mergeCell ref="A28:A34"/>
    <mergeCell ref="B28:B32"/>
    <mergeCell ref="B34:C34"/>
  </mergeCells>
  <phoneticPr fontId="16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/>
  </sheetViews>
  <sheetFormatPr defaultRowHeight="12"/>
  <cols>
    <col min="4" max="4" width="10.83203125" customWidth="1"/>
    <col min="6" max="6" width="10.83203125" customWidth="1"/>
  </cols>
  <sheetData>
    <row r="1" spans="1:11" ht="20.25" thickBot="1">
      <c r="A1" s="1" t="s">
        <v>148</v>
      </c>
    </row>
    <row r="2" spans="1:11" ht="12.75" thickTop="1"/>
    <row r="3" spans="1:11" ht="13.5" thickBot="1">
      <c r="A3" s="491" t="s">
        <v>31</v>
      </c>
      <c r="B3" s="482"/>
      <c r="C3" s="482"/>
      <c r="D3" s="482"/>
      <c r="E3" s="482"/>
      <c r="F3" s="482"/>
      <c r="G3" s="482"/>
    </row>
    <row r="4" spans="1:11" ht="12.75">
      <c r="A4" s="470"/>
      <c r="B4" s="492" t="s">
        <v>0</v>
      </c>
      <c r="C4" s="483"/>
      <c r="D4" s="493" t="s">
        <v>32</v>
      </c>
      <c r="E4" s="484"/>
      <c r="F4" s="484"/>
      <c r="G4" s="484"/>
    </row>
    <row r="5" spans="1:11" ht="12.75">
      <c r="A5" s="471"/>
      <c r="B5" s="485"/>
      <c r="C5" s="486"/>
      <c r="D5" s="494" t="s">
        <v>6</v>
      </c>
      <c r="E5" s="487"/>
      <c r="F5" s="495" t="s">
        <v>11</v>
      </c>
      <c r="G5" s="487"/>
    </row>
    <row r="6" spans="1:11" ht="13.5" thickBot="1">
      <c r="A6" s="472"/>
      <c r="B6" s="482"/>
      <c r="C6" s="488"/>
      <c r="D6" s="496" t="s">
        <v>33</v>
      </c>
      <c r="E6" s="497" t="s">
        <v>2</v>
      </c>
      <c r="F6" s="497" t="s">
        <v>33</v>
      </c>
      <c r="G6" s="497" t="s">
        <v>2</v>
      </c>
    </row>
    <row r="7" spans="1:11" ht="12.75">
      <c r="A7" s="498" t="s">
        <v>149</v>
      </c>
      <c r="B7" s="499"/>
      <c r="C7" s="500" t="s">
        <v>5</v>
      </c>
      <c r="D7" s="473">
        <v>198</v>
      </c>
      <c r="E7" s="474">
        <v>0.6947368421052631</v>
      </c>
      <c r="F7" s="475">
        <v>87</v>
      </c>
      <c r="G7" s="474">
        <v>0.30526315789473685</v>
      </c>
    </row>
    <row r="8" spans="1:11" ht="12.75">
      <c r="A8" s="489"/>
      <c r="B8" s="485"/>
      <c r="C8" s="501" t="s">
        <v>7</v>
      </c>
      <c r="D8" s="476">
        <v>203</v>
      </c>
      <c r="E8" s="477">
        <v>0.86752136752136755</v>
      </c>
      <c r="F8" s="478">
        <v>31</v>
      </c>
      <c r="G8" s="477">
        <v>0.13247863247863248</v>
      </c>
    </row>
    <row r="9" spans="1:11" ht="12.75">
      <c r="A9" s="489"/>
      <c r="B9" s="485"/>
      <c r="C9" s="501" t="s">
        <v>9</v>
      </c>
      <c r="D9" s="476">
        <v>81</v>
      </c>
      <c r="E9" s="477">
        <v>0.68644067796610175</v>
      </c>
      <c r="F9" s="478">
        <v>37</v>
      </c>
      <c r="G9" s="477">
        <v>0.3135593220338983</v>
      </c>
    </row>
    <row r="10" spans="1:11" ht="13.5" thickBot="1">
      <c r="A10" s="490"/>
      <c r="B10" s="482"/>
      <c r="C10" s="502" t="s">
        <v>8</v>
      </c>
      <c r="D10" s="479">
        <v>128</v>
      </c>
      <c r="E10" s="480">
        <v>0.51200000000000001</v>
      </c>
      <c r="F10" s="481">
        <v>122</v>
      </c>
      <c r="G10" s="480">
        <v>0.48799999999999999</v>
      </c>
    </row>
    <row r="12" spans="1:11" ht="12.75">
      <c r="A12" s="538" t="s">
        <v>12</v>
      </c>
      <c r="B12" s="525"/>
      <c r="C12" s="525"/>
      <c r="D12" s="525"/>
      <c r="E12" s="525"/>
      <c r="F12" s="525"/>
      <c r="G12" s="525"/>
      <c r="H12" s="525"/>
      <c r="I12" s="525"/>
      <c r="J12" s="525"/>
      <c r="K12" s="525"/>
    </row>
    <row r="13" spans="1:11" ht="13.5" thickBot="1">
      <c r="A13" s="540" t="s">
        <v>150</v>
      </c>
      <c r="B13" s="526"/>
      <c r="C13" s="553"/>
      <c r="D13" s="553"/>
      <c r="E13" s="553"/>
      <c r="F13" s="553"/>
      <c r="G13" s="553"/>
      <c r="H13" s="553"/>
      <c r="I13" s="553"/>
      <c r="J13" s="553"/>
      <c r="K13" s="553"/>
    </row>
    <row r="14" spans="1:11" ht="12.75">
      <c r="A14" s="549" t="s">
        <v>14</v>
      </c>
      <c r="B14" s="564"/>
      <c r="C14" s="527"/>
      <c r="D14" s="565" t="s">
        <v>0</v>
      </c>
      <c r="E14" s="564"/>
      <c r="F14" s="564"/>
      <c r="G14" s="564"/>
      <c r="H14" s="564"/>
      <c r="I14" s="564"/>
      <c r="J14" s="564"/>
      <c r="K14" s="527"/>
    </row>
    <row r="15" spans="1:11" ht="12.75">
      <c r="A15" s="531"/>
      <c r="B15" s="525"/>
      <c r="C15" s="532"/>
      <c r="D15" s="566" t="s">
        <v>5</v>
      </c>
      <c r="E15" s="567"/>
      <c r="F15" s="568" t="s">
        <v>7</v>
      </c>
      <c r="G15" s="567"/>
      <c r="H15" s="568" t="s">
        <v>9</v>
      </c>
      <c r="I15" s="567"/>
      <c r="J15" s="568" t="s">
        <v>8</v>
      </c>
      <c r="K15" s="569"/>
    </row>
    <row r="16" spans="1:11" ht="13.5" thickBot="1">
      <c r="A16" s="536"/>
      <c r="B16" s="526"/>
      <c r="C16" s="537"/>
      <c r="D16" s="546" t="s">
        <v>15</v>
      </c>
      <c r="E16" s="547" t="s">
        <v>16</v>
      </c>
      <c r="F16" s="547" t="s">
        <v>15</v>
      </c>
      <c r="G16" s="547" t="s">
        <v>16</v>
      </c>
      <c r="H16" s="547" t="s">
        <v>15</v>
      </c>
      <c r="I16" s="547" t="s">
        <v>16</v>
      </c>
      <c r="J16" s="547" t="s">
        <v>15</v>
      </c>
      <c r="K16" s="548" t="s">
        <v>16</v>
      </c>
    </row>
    <row r="17" spans="1:19" ht="12.75">
      <c r="A17" s="549"/>
      <c r="B17" s="570" t="s">
        <v>17</v>
      </c>
      <c r="C17" s="527"/>
      <c r="D17" s="512">
        <v>47.222222222222221</v>
      </c>
      <c r="E17" s="554">
        <v>7.46257342395623</v>
      </c>
      <c r="F17" s="513">
        <v>72.221674876847288</v>
      </c>
      <c r="G17" s="554">
        <v>5.5109044988653046</v>
      </c>
      <c r="H17" s="513">
        <v>80.074074074074076</v>
      </c>
      <c r="I17" s="554">
        <v>8.2453087630530586</v>
      </c>
      <c r="J17" s="513">
        <v>62.1875</v>
      </c>
      <c r="K17" s="555">
        <v>4.1500188252585071</v>
      </c>
    </row>
    <row r="18" spans="1:19" ht="12.75">
      <c r="A18" s="531"/>
      <c r="B18" s="571" t="s">
        <v>18</v>
      </c>
      <c r="C18" s="551" t="s">
        <v>19</v>
      </c>
      <c r="D18" s="516">
        <v>32.505437634808928</v>
      </c>
      <c r="E18" s="518"/>
      <c r="F18" s="517">
        <v>61.355398016911131</v>
      </c>
      <c r="G18" s="518"/>
      <c r="H18" s="517">
        <v>63.665386707776911</v>
      </c>
      <c r="I18" s="518"/>
      <c r="J18" s="517">
        <v>53.9753616791957</v>
      </c>
      <c r="K18" s="519"/>
    </row>
    <row r="19" spans="1:19" ht="12.75">
      <c r="A19" s="531"/>
      <c r="B19" s="525"/>
      <c r="C19" s="551" t="s">
        <v>20</v>
      </c>
      <c r="D19" s="516">
        <v>61.939006809635515</v>
      </c>
      <c r="E19" s="518"/>
      <c r="F19" s="517">
        <v>83.087951736783452</v>
      </c>
      <c r="G19" s="518"/>
      <c r="H19" s="517">
        <v>96.482761440371249</v>
      </c>
      <c r="I19" s="518"/>
      <c r="J19" s="517">
        <v>70.3996383208043</v>
      </c>
      <c r="K19" s="519"/>
    </row>
    <row r="20" spans="1:19" ht="12.75">
      <c r="A20" s="531"/>
      <c r="B20" s="571" t="s">
        <v>21</v>
      </c>
      <c r="C20" s="532"/>
      <c r="D20" s="516">
        <v>30.855218855218855</v>
      </c>
      <c r="E20" s="518"/>
      <c r="F20" s="517">
        <v>59.988779419813902</v>
      </c>
      <c r="G20" s="518"/>
      <c r="H20" s="517">
        <v>70.936899862825783</v>
      </c>
      <c r="I20" s="518"/>
      <c r="J20" s="517">
        <v>57.291666666666664</v>
      </c>
      <c r="K20" s="519"/>
    </row>
    <row r="21" spans="1:19" ht="12.75">
      <c r="A21" s="531"/>
      <c r="B21" s="571" t="s">
        <v>22</v>
      </c>
      <c r="C21" s="532"/>
      <c r="D21" s="516">
        <v>11</v>
      </c>
      <c r="E21" s="518"/>
      <c r="F21" s="517">
        <v>47</v>
      </c>
      <c r="G21" s="518"/>
      <c r="H21" s="517">
        <v>67</v>
      </c>
      <c r="I21" s="518"/>
      <c r="J21" s="517">
        <v>69.5</v>
      </c>
      <c r="K21" s="519"/>
    </row>
    <row r="22" spans="1:19" ht="12.75">
      <c r="A22" s="531"/>
      <c r="B22" s="571" t="s">
        <v>23</v>
      </c>
      <c r="C22" s="532"/>
      <c r="D22" s="556">
        <v>11026.620417371687</v>
      </c>
      <c r="E22" s="518"/>
      <c r="F22" s="557">
        <v>6165.1238843096135</v>
      </c>
      <c r="G22" s="518"/>
      <c r="H22" s="557">
        <v>5506.7944444444447</v>
      </c>
      <c r="I22" s="518"/>
      <c r="J22" s="557">
        <v>2204.5</v>
      </c>
      <c r="K22" s="519"/>
    </row>
    <row r="23" spans="1:19" ht="12.75">
      <c r="A23" s="531"/>
      <c r="B23" s="571" t="s">
        <v>24</v>
      </c>
      <c r="C23" s="532"/>
      <c r="D23" s="556">
        <v>105.00771598969139</v>
      </c>
      <c r="E23" s="518"/>
      <c r="F23" s="557">
        <v>78.518302861878098</v>
      </c>
      <c r="G23" s="518"/>
      <c r="H23" s="557">
        <v>74.207778867477529</v>
      </c>
      <c r="I23" s="518"/>
      <c r="J23" s="557">
        <v>46.952103254273922</v>
      </c>
      <c r="K23" s="519"/>
    </row>
    <row r="24" spans="1:19" ht="12.75">
      <c r="A24" s="531"/>
      <c r="B24" s="571" t="s">
        <v>25</v>
      </c>
      <c r="C24" s="532"/>
      <c r="D24" s="558">
        <v>4</v>
      </c>
      <c r="E24" s="518"/>
      <c r="F24" s="559">
        <v>13</v>
      </c>
      <c r="G24" s="518"/>
      <c r="H24" s="559">
        <v>12</v>
      </c>
      <c r="I24" s="518"/>
      <c r="J24" s="559">
        <v>2</v>
      </c>
      <c r="K24" s="519"/>
    </row>
    <row r="25" spans="1:19" ht="12.75">
      <c r="A25" s="531"/>
      <c r="B25" s="571" t="s">
        <v>26</v>
      </c>
      <c r="C25" s="532"/>
      <c r="D25" s="558">
        <v>1162</v>
      </c>
      <c r="E25" s="518"/>
      <c r="F25" s="559">
        <v>623</v>
      </c>
      <c r="G25" s="518"/>
      <c r="H25" s="559">
        <v>527</v>
      </c>
      <c r="I25" s="518"/>
      <c r="J25" s="559">
        <v>241</v>
      </c>
      <c r="K25" s="519"/>
    </row>
    <row r="26" spans="1:19" ht="12.75">
      <c r="A26" s="531"/>
      <c r="B26" s="571" t="s">
        <v>27</v>
      </c>
      <c r="C26" s="532"/>
      <c r="D26" s="558">
        <v>1158</v>
      </c>
      <c r="E26" s="518"/>
      <c r="F26" s="559">
        <v>610</v>
      </c>
      <c r="G26" s="518"/>
      <c r="H26" s="559">
        <v>515</v>
      </c>
      <c r="I26" s="518"/>
      <c r="J26" s="559">
        <v>239</v>
      </c>
      <c r="K26" s="519"/>
    </row>
    <row r="27" spans="1:19" ht="12.75">
      <c r="A27" s="531"/>
      <c r="B27" s="571" t="s">
        <v>28</v>
      </c>
      <c r="C27" s="532"/>
      <c r="D27" s="558">
        <v>29</v>
      </c>
      <c r="E27" s="518"/>
      <c r="F27" s="559">
        <v>37</v>
      </c>
      <c r="G27" s="518"/>
      <c r="H27" s="559">
        <v>70</v>
      </c>
      <c r="I27" s="518"/>
      <c r="J27" s="559">
        <v>66.75</v>
      </c>
      <c r="K27" s="519"/>
    </row>
    <row r="28" spans="1:19" ht="12.75">
      <c r="A28" s="531"/>
      <c r="B28" s="571" t="s">
        <v>29</v>
      </c>
      <c r="C28" s="532"/>
      <c r="D28" s="556">
        <v>6.871085710237077</v>
      </c>
      <c r="E28" s="557">
        <v>0.17277811469965715</v>
      </c>
      <c r="F28" s="557">
        <v>3.5905678525739653</v>
      </c>
      <c r="G28" s="557">
        <v>0.17066819927725177</v>
      </c>
      <c r="H28" s="557">
        <v>3.2927008061172489</v>
      </c>
      <c r="I28" s="557">
        <v>0.26730249548092083</v>
      </c>
      <c r="J28" s="557">
        <v>1.3751098054933013</v>
      </c>
      <c r="K28" s="560">
        <v>0.21402607888124944</v>
      </c>
    </row>
    <row r="29" spans="1:19" ht="13.5" thickBot="1">
      <c r="A29" s="536"/>
      <c r="B29" s="572" t="s">
        <v>30</v>
      </c>
      <c r="C29" s="537"/>
      <c r="D29" s="561">
        <v>65.375519981931447</v>
      </c>
      <c r="E29" s="562">
        <v>0.34388485785085393</v>
      </c>
      <c r="F29" s="562">
        <v>16.433994613170331</v>
      </c>
      <c r="G29" s="562">
        <v>0.339724372434279</v>
      </c>
      <c r="H29" s="562">
        <v>16.31440677294502</v>
      </c>
      <c r="I29" s="562">
        <v>0.52867454677316728</v>
      </c>
      <c r="J29" s="562">
        <v>3.2366777235398887</v>
      </c>
      <c r="K29" s="563">
        <v>0.42492528978737065</v>
      </c>
    </row>
    <row r="32" spans="1:19" ht="12.75">
      <c r="I32" s="525"/>
      <c r="J32" s="571"/>
      <c r="K32" s="525"/>
      <c r="L32" s="573"/>
      <c r="M32" s="573"/>
      <c r="N32" s="573"/>
      <c r="O32" s="573"/>
      <c r="P32" s="573"/>
      <c r="Q32" s="573"/>
      <c r="R32" s="573"/>
      <c r="S32" s="573"/>
    </row>
    <row r="33" spans="1:11" ht="13.5" thickBot="1">
      <c r="A33" s="491" t="s">
        <v>151</v>
      </c>
      <c r="B33" s="482"/>
      <c r="C33" s="482"/>
      <c r="D33" s="482"/>
      <c r="E33" s="482"/>
      <c r="F33" s="482"/>
      <c r="G33" s="482"/>
    </row>
    <row r="34" spans="1:11" ht="13.5" thickBot="1">
      <c r="A34" s="574"/>
      <c r="B34" s="575" t="s">
        <v>0</v>
      </c>
      <c r="C34" s="576"/>
      <c r="D34" s="577" t="s">
        <v>152</v>
      </c>
      <c r="E34" s="578" t="s">
        <v>153</v>
      </c>
      <c r="F34" s="578" t="s">
        <v>154</v>
      </c>
      <c r="G34" s="579" t="s">
        <v>155</v>
      </c>
    </row>
    <row r="35" spans="1:11" ht="12.75">
      <c r="A35" s="498" t="s">
        <v>149</v>
      </c>
      <c r="B35" s="499"/>
      <c r="C35" s="500" t="s">
        <v>5</v>
      </c>
      <c r="D35" s="503">
        <v>13.19535978603801</v>
      </c>
      <c r="E35" s="504">
        <v>10.135007341398898</v>
      </c>
      <c r="F35" s="504">
        <v>10.921914261339371</v>
      </c>
      <c r="G35" s="507">
        <v>10.129884994278532</v>
      </c>
    </row>
    <row r="36" spans="1:11" ht="12.75">
      <c r="A36" s="489"/>
      <c r="B36" s="485"/>
      <c r="C36" s="501" t="s">
        <v>7</v>
      </c>
      <c r="D36" s="505">
        <v>48.973823332294778</v>
      </c>
      <c r="E36" s="506">
        <v>43.617421167584858</v>
      </c>
      <c r="F36" s="506">
        <v>45.813777915510236</v>
      </c>
      <c r="G36" s="508">
        <v>43.581153691017839</v>
      </c>
    </row>
    <row r="37" spans="1:11" ht="12.75">
      <c r="A37" s="489"/>
      <c r="B37" s="485"/>
      <c r="C37" s="501" t="s">
        <v>9</v>
      </c>
      <c r="D37" s="505">
        <v>66.513662966611491</v>
      </c>
      <c r="E37" s="506">
        <v>60.965042096047647</v>
      </c>
      <c r="F37" s="506">
        <v>64.457602089352676</v>
      </c>
      <c r="G37" s="508">
        <v>60.796371035109793</v>
      </c>
    </row>
    <row r="38" spans="1:11" ht="13.5" thickBot="1">
      <c r="A38" s="490"/>
      <c r="B38" s="482"/>
      <c r="C38" s="502" t="s">
        <v>8</v>
      </c>
      <c r="D38" s="509">
        <v>59.791435327159022</v>
      </c>
      <c r="E38" s="510">
        <v>56.146414861977284</v>
      </c>
      <c r="F38" s="510">
        <v>55.862384399996429</v>
      </c>
      <c r="G38" s="511">
        <v>56.156496783407654</v>
      </c>
    </row>
    <row r="40" spans="1:11" ht="12.75" customHeight="1">
      <c r="A40" s="538" t="s">
        <v>39</v>
      </c>
      <c r="B40" s="525"/>
      <c r="C40" s="525"/>
      <c r="D40" s="525"/>
      <c r="E40" s="525"/>
      <c r="F40" s="525"/>
      <c r="G40" s="525"/>
      <c r="H40" s="525"/>
      <c r="I40" s="525"/>
      <c r="J40" s="525"/>
      <c r="K40" s="539"/>
    </row>
    <row r="41" spans="1:11" ht="13.5" customHeight="1" thickBot="1">
      <c r="A41" s="540" t="s">
        <v>150</v>
      </c>
      <c r="B41" s="526"/>
      <c r="C41" s="526"/>
      <c r="D41" s="526"/>
      <c r="E41" s="526"/>
      <c r="F41" s="526"/>
      <c r="G41" s="526"/>
      <c r="H41" s="526"/>
      <c r="I41" s="526"/>
      <c r="J41" s="526"/>
      <c r="K41" s="539"/>
    </row>
    <row r="42" spans="1:11" ht="12.75" customHeight="1">
      <c r="A42" s="541" t="s">
        <v>39</v>
      </c>
      <c r="B42" s="527"/>
      <c r="C42" s="542" t="s">
        <v>47</v>
      </c>
      <c r="D42" s="528"/>
      <c r="E42" s="528"/>
      <c r="F42" s="529"/>
      <c r="G42" s="543" t="s">
        <v>49</v>
      </c>
      <c r="H42" s="528"/>
      <c r="I42" s="528"/>
      <c r="J42" s="530"/>
      <c r="K42" s="539"/>
    </row>
    <row r="43" spans="1:11" ht="12.75" customHeight="1">
      <c r="A43" s="531"/>
      <c r="B43" s="532"/>
      <c r="C43" s="544" t="s">
        <v>0</v>
      </c>
      <c r="D43" s="533"/>
      <c r="E43" s="533"/>
      <c r="F43" s="534"/>
      <c r="G43" s="545" t="s">
        <v>0</v>
      </c>
      <c r="H43" s="533"/>
      <c r="I43" s="533"/>
      <c r="J43" s="535"/>
      <c r="K43" s="539"/>
    </row>
    <row r="44" spans="1:11" ht="13.5" thickBot="1">
      <c r="A44" s="536"/>
      <c r="B44" s="537"/>
      <c r="C44" s="546" t="s">
        <v>5</v>
      </c>
      <c r="D44" s="547" t="s">
        <v>7</v>
      </c>
      <c r="E44" s="547" t="s">
        <v>9</v>
      </c>
      <c r="F44" s="547" t="s">
        <v>8</v>
      </c>
      <c r="G44" s="547" t="s">
        <v>5</v>
      </c>
      <c r="H44" s="547" t="s">
        <v>7</v>
      </c>
      <c r="I44" s="547" t="s">
        <v>9</v>
      </c>
      <c r="J44" s="548" t="s">
        <v>8</v>
      </c>
      <c r="K44" s="539"/>
    </row>
    <row r="45" spans="1:11" ht="12.75">
      <c r="A45" s="549"/>
      <c r="B45" s="550" t="s">
        <v>40</v>
      </c>
      <c r="C45" s="512">
        <v>6</v>
      </c>
      <c r="D45" s="513">
        <v>22</v>
      </c>
      <c r="E45" s="513">
        <v>14.2</v>
      </c>
      <c r="F45" s="513">
        <v>7.45</v>
      </c>
      <c r="G45" s="514"/>
      <c r="H45" s="514"/>
      <c r="I45" s="514"/>
      <c r="J45" s="515"/>
      <c r="K45" s="539"/>
    </row>
    <row r="46" spans="1:11" ht="12.75">
      <c r="A46" s="531"/>
      <c r="B46" s="551" t="s">
        <v>41</v>
      </c>
      <c r="C46" s="516">
        <v>7</v>
      </c>
      <c r="D46" s="517">
        <v>25</v>
      </c>
      <c r="E46" s="517">
        <v>17.2</v>
      </c>
      <c r="F46" s="517">
        <v>9</v>
      </c>
      <c r="G46" s="518"/>
      <c r="H46" s="518"/>
      <c r="I46" s="518"/>
      <c r="J46" s="519"/>
      <c r="K46" s="539"/>
    </row>
    <row r="47" spans="1:11" ht="12.75">
      <c r="A47" s="531"/>
      <c r="B47" s="551" t="s">
        <v>42</v>
      </c>
      <c r="C47" s="516">
        <v>8</v>
      </c>
      <c r="D47" s="517">
        <v>35</v>
      </c>
      <c r="E47" s="517">
        <v>28</v>
      </c>
      <c r="F47" s="517">
        <v>16</v>
      </c>
      <c r="G47" s="517">
        <v>8</v>
      </c>
      <c r="H47" s="517">
        <v>35</v>
      </c>
      <c r="I47" s="517">
        <v>32</v>
      </c>
      <c r="J47" s="520">
        <v>16</v>
      </c>
      <c r="K47" s="539"/>
    </row>
    <row r="48" spans="1:11" ht="12.75">
      <c r="A48" s="531"/>
      <c r="B48" s="551" t="s">
        <v>43</v>
      </c>
      <c r="C48" s="516">
        <v>11</v>
      </c>
      <c r="D48" s="517">
        <v>47</v>
      </c>
      <c r="E48" s="517">
        <v>67</v>
      </c>
      <c r="F48" s="517">
        <v>69.5</v>
      </c>
      <c r="G48" s="517">
        <v>11</v>
      </c>
      <c r="H48" s="517">
        <v>47</v>
      </c>
      <c r="I48" s="517">
        <v>67</v>
      </c>
      <c r="J48" s="520">
        <v>69.5</v>
      </c>
      <c r="K48" s="539"/>
    </row>
    <row r="49" spans="1:11" ht="12.75">
      <c r="A49" s="531"/>
      <c r="B49" s="551" t="s">
        <v>44</v>
      </c>
      <c r="C49" s="516">
        <v>37</v>
      </c>
      <c r="D49" s="517">
        <v>72</v>
      </c>
      <c r="E49" s="517">
        <v>98</v>
      </c>
      <c r="F49" s="517">
        <v>82.75</v>
      </c>
      <c r="G49" s="517">
        <v>37</v>
      </c>
      <c r="H49" s="517">
        <v>71.5</v>
      </c>
      <c r="I49" s="517">
        <v>98</v>
      </c>
      <c r="J49" s="520">
        <v>82.5</v>
      </c>
      <c r="K49" s="539"/>
    </row>
    <row r="50" spans="1:11" ht="12.75">
      <c r="A50" s="531"/>
      <c r="B50" s="551" t="s">
        <v>45</v>
      </c>
      <c r="C50" s="516">
        <v>123.29999999999993</v>
      </c>
      <c r="D50" s="517">
        <v>164.79999999999998</v>
      </c>
      <c r="E50" s="517">
        <v>167.8</v>
      </c>
      <c r="F50" s="517">
        <v>98.199999999999989</v>
      </c>
      <c r="G50" s="518"/>
      <c r="H50" s="518"/>
      <c r="I50" s="518"/>
      <c r="J50" s="519"/>
      <c r="K50" s="539"/>
    </row>
    <row r="51" spans="1:11" ht="13.5" thickBot="1">
      <c r="A51" s="536"/>
      <c r="B51" s="552" t="s">
        <v>46</v>
      </c>
      <c r="C51" s="521">
        <v>219.20000000000027</v>
      </c>
      <c r="D51" s="522">
        <v>216.20000000000016</v>
      </c>
      <c r="E51" s="522">
        <v>201.60000000000002</v>
      </c>
      <c r="F51" s="522">
        <v>154.5499999999999</v>
      </c>
      <c r="G51" s="523"/>
      <c r="H51" s="523"/>
      <c r="I51" s="523"/>
      <c r="J51" s="524"/>
      <c r="K51" s="539"/>
    </row>
  </sheetData>
  <phoneticPr fontId="16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Sheet2</vt:lpstr>
      <vt:lpstr>Folha10</vt:lpstr>
      <vt:lpstr>Folha12</vt:lpstr>
      <vt:lpstr>Folha13</vt:lpstr>
      <vt:lpstr>Folha6</vt:lpstr>
      <vt:lpstr>Folha7</vt:lpstr>
      <vt:lpstr>Folha8</vt:lpstr>
      <vt:lpstr>Folha9</vt:lpstr>
      <vt:lpstr>Sheet1</vt:lpstr>
      <vt:lpstr>Folha17</vt:lpstr>
      <vt:lpstr>Folha15</vt:lpstr>
      <vt:lpstr>Sheet3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</dc:creator>
  <cp:lastModifiedBy>Zé</cp:lastModifiedBy>
  <cp:lastPrinted>2010-10-10T01:08:25Z</cp:lastPrinted>
  <dcterms:created xsi:type="dcterms:W3CDTF">2010-10-02T00:02:53Z</dcterms:created>
  <dcterms:modified xsi:type="dcterms:W3CDTF">2012-09-19T04:44:54Z</dcterms:modified>
</cp:coreProperties>
</file>